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8755" windowHeight="12345"/>
  </bookViews>
  <sheets>
    <sheet name="Cashbook" sheetId="1" r:id="rId1"/>
    <sheet name="Pivot" sheetId="5" r:id="rId2"/>
    <sheet name="VAT" sheetId="7" r:id="rId3"/>
  </sheets>
  <definedNames>
    <definedName name="_xlnm._FilterDatabase" localSheetId="0" hidden="1">Cashbook!$A$3:$I$100</definedName>
    <definedName name="_xlnm._FilterDatabase" localSheetId="2" hidden="1">VAT!$A$3:$F$32</definedName>
  </definedNames>
  <calcPr calcId="125725"/>
  <pivotCaches>
    <pivotCache cacheId="0" r:id="rId4"/>
  </pivotCaches>
</workbook>
</file>

<file path=xl/calcChain.xml><?xml version="1.0" encoding="utf-8"?>
<calcChain xmlns="http://schemas.openxmlformats.org/spreadsheetml/2006/main">
  <c r="F32" i="7"/>
  <c r="C1" i="5"/>
  <c r="H102" i="1"/>
  <c r="G102"/>
  <c r="I4"/>
  <c r="I5" s="1"/>
  <c r="I6" s="1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2" l="1"/>
  <c r="C2" i="5" s="1"/>
</calcChain>
</file>

<file path=xl/sharedStrings.xml><?xml version="1.0" encoding="utf-8"?>
<sst xmlns="http://schemas.openxmlformats.org/spreadsheetml/2006/main" count="419" uniqueCount="250">
  <si>
    <t>Year</t>
  </si>
  <si>
    <t>Ref</t>
  </si>
  <si>
    <t>DATE</t>
  </si>
  <si>
    <t>MINUTE</t>
  </si>
  <si>
    <t>PAYEE/PAYER                 ITEM DESCRIPTION</t>
  </si>
  <si>
    <t>CATEGORY</t>
  </si>
  <si>
    <t>A</t>
  </si>
  <si>
    <t>IN A</t>
  </si>
  <si>
    <t>Betton  Minsterley Rounders Field Hire-26</t>
  </si>
  <si>
    <t>HIRE</t>
  </si>
  <si>
    <t>2504-7.1</t>
  </si>
  <si>
    <t xml:space="preserve">Pryce  flower beds care Mar 2025  </t>
  </si>
  <si>
    <t>WORKS</t>
  </si>
  <si>
    <t>2504-7.2</t>
  </si>
  <si>
    <t xml:space="preserve">Pryce  village work    Apr 2025 </t>
  </si>
  <si>
    <t xml:space="preserve">CARETKR </t>
  </si>
  <si>
    <t>2504-7.3</t>
  </si>
  <si>
    <t>Pedrick  Consultancy Fee 1 April 2025</t>
  </si>
  <si>
    <t>ANPR</t>
  </si>
  <si>
    <t>2504-7.4</t>
  </si>
  <si>
    <t xml:space="preserve">Pedrick  Software + Hardware charges-25 to 31.03.25 </t>
  </si>
  <si>
    <t>2504-7.5</t>
  </si>
  <si>
    <t xml:space="preserve">Garry Speake  cleaning toddlers play surface </t>
  </si>
  <si>
    <t>PLAY</t>
  </si>
  <si>
    <t>2504 7.6</t>
  </si>
  <si>
    <t>Rebecca Turner SSS Lead Fee-25</t>
  </si>
  <si>
    <t>2504-7.7</t>
  </si>
  <si>
    <t>SC  Field Lease-26</t>
  </si>
  <si>
    <t>FIELD</t>
  </si>
  <si>
    <t>2504-7.8</t>
  </si>
  <si>
    <t>Ian Hutchinson refund for Internal Audit-25 paid cash</t>
  </si>
  <si>
    <t>AUDITS</t>
  </si>
  <si>
    <t>B</t>
  </si>
  <si>
    <t>IN B</t>
  </si>
  <si>
    <t>Powell  The Plough Rounders Field Hire-26</t>
  </si>
  <si>
    <t>C</t>
  </si>
  <si>
    <t>IN C</t>
  </si>
  <si>
    <t>HMRC VAT126 Refund-25</t>
  </si>
  <si>
    <t>VAT</t>
  </si>
  <si>
    <t>2503-6.5</t>
  </si>
  <si>
    <t>Lloyds Monthly Banking Charge  taken automatically</t>
  </si>
  <si>
    <t>FEES</t>
  </si>
  <si>
    <t>D</t>
  </si>
  <si>
    <t>IN D</t>
  </si>
  <si>
    <t>SC Precept-26</t>
  </si>
  <si>
    <t>PRECEPT</t>
  </si>
  <si>
    <t>2505-7.1</t>
  </si>
  <si>
    <t xml:space="preserve">Pryce  flower beds care Apr 2025  </t>
  </si>
  <si>
    <t>2505-7.2</t>
  </si>
  <si>
    <t xml:space="preserve">Pryce  village work    May 2025 </t>
  </si>
  <si>
    <t>2505-7.3</t>
  </si>
  <si>
    <t>Parish Hall  Gift toward brick wall repair</t>
  </si>
  <si>
    <t>GIFTS</t>
  </si>
  <si>
    <t>2505-7.4</t>
  </si>
  <si>
    <t>Ian Hutchinson refund Defib Warehouse set of pads</t>
  </si>
  <si>
    <t>2505-7.5</t>
  </si>
  <si>
    <t>SALTD  Clerk's Payroll Fee-25</t>
  </si>
  <si>
    <t>OFFICE</t>
  </si>
  <si>
    <t>2505-7.6</t>
  </si>
  <si>
    <t>Zurich Insurance-26 to 31 May 2026</t>
  </si>
  <si>
    <t>INSURE</t>
  </si>
  <si>
    <t>2505-7.7</t>
  </si>
  <si>
    <t xml:space="preserve">Pryce  Paint Callow play equipment </t>
  </si>
  <si>
    <t>2505-7.8</t>
  </si>
  <si>
    <t>Tony Bishton  Routine Parish Work May 2025</t>
  </si>
  <si>
    <t>Lloyds Monthly Banking Charge-taken automatically</t>
  </si>
  <si>
    <t>2506-7.1</t>
  </si>
  <si>
    <t xml:space="preserve">Pryce  flower beds care May 2025  </t>
  </si>
  <si>
    <t>2506-7.2</t>
  </si>
  <si>
    <t xml:space="preserve">Pryce  village work    June 2025 </t>
  </si>
  <si>
    <t>2506-7.3</t>
  </si>
  <si>
    <t xml:space="preserve">Ian A. Hutchinson   Clerk's Net Pay  Year-26  Qtr-1 </t>
  </si>
  <si>
    <t>PAY</t>
  </si>
  <si>
    <t>2506-7.4</t>
  </si>
  <si>
    <t>HMRC  Clerk's  PAYE + Employer NICs  Year-26  Qtr-1</t>
  </si>
  <si>
    <t>PAYE</t>
  </si>
  <si>
    <t>2506-7.5</t>
  </si>
  <si>
    <t>Pedrick  Consultancy Fee 2 May 2025</t>
  </si>
  <si>
    <t>2506-7.6</t>
  </si>
  <si>
    <t>SC Streetlights Energy-26</t>
  </si>
  <si>
    <t>ENERGY</t>
  </si>
  <si>
    <t>2506-7.7</t>
  </si>
  <si>
    <t>Pryce  clear flower beds June 2025</t>
  </si>
  <si>
    <t>2506-7.8</t>
  </si>
  <si>
    <t>Pedrick  Consultancy Fee 3 Jun 2025</t>
  </si>
  <si>
    <t>E</t>
  </si>
  <si>
    <t>IN E</t>
  </si>
  <si>
    <t>SC  CIL  Neighbourhood Fund-26</t>
  </si>
  <si>
    <t>CIL</t>
  </si>
  <si>
    <t>2507-7.1</t>
  </si>
  <si>
    <t xml:space="preserve">Pryce  flower beds care Jun 2025  </t>
  </si>
  <si>
    <t>2507-7.2</t>
  </si>
  <si>
    <t xml:space="preserve">Pryce  village work    July 2025 </t>
  </si>
  <si>
    <t>2507-7.3</t>
  </si>
  <si>
    <t>Play Safety Ltd  Pryce Training Course Jun 2025</t>
  </si>
  <si>
    <t>2507-7.4</t>
  </si>
  <si>
    <t>STC  Summer planting of the flowers beds Jun 2024</t>
  </si>
  <si>
    <t>2508-7.1</t>
  </si>
  <si>
    <t xml:space="preserve">Pryce  flower beds care Jul 2025  </t>
  </si>
  <si>
    <t>2508-7.2</t>
  </si>
  <si>
    <t xml:space="preserve">Pryce  village work    Aug 2025 </t>
  </si>
  <si>
    <t>2508-7.3</t>
  </si>
  <si>
    <t>Pedrick  Consultancy Fee 4 Jul 2025</t>
  </si>
  <si>
    <t>2508-7.4</t>
  </si>
  <si>
    <t>Littlejohn  Ext Audit Fee-25 from last Year-25</t>
  </si>
  <si>
    <t>2508-7.5</t>
  </si>
  <si>
    <t>ShropTech  Email address work</t>
  </si>
  <si>
    <t>2508-7.6</t>
  </si>
  <si>
    <t>Tony Bishton   Routine Parish Work Summer 2025</t>
  </si>
  <si>
    <t>2509-7.1</t>
  </si>
  <si>
    <t>ICO annual GDPR fee-5 to 19.09.26 *paid by Debit Card</t>
  </si>
  <si>
    <t>2509-7.2</t>
  </si>
  <si>
    <t xml:space="preserve">Pryce  flower beds care Aug 2025  </t>
  </si>
  <si>
    <t>2509-7.3</t>
  </si>
  <si>
    <t xml:space="preserve">Pryce  village work    Sep 2025 </t>
  </si>
  <si>
    <t>2509-7.5</t>
  </si>
  <si>
    <t>Ian A. Hutchinson   Clerk's Net Pay  Year-26  Qtr-2</t>
  </si>
  <si>
    <t>2509-7.6</t>
  </si>
  <si>
    <t>HMRC  Clerk's  PAYE + Employer NICs  Year-26  Qtr-2</t>
  </si>
  <si>
    <t>2509-7.7</t>
  </si>
  <si>
    <t>Pedrick  Consultancy Fee 5 Aug 2025</t>
  </si>
  <si>
    <t>2509-7.8</t>
  </si>
  <si>
    <t>Parish Hall  MFAG Hire July 2025</t>
  </si>
  <si>
    <t>2510-7.1</t>
  </si>
  <si>
    <t xml:space="preserve">Pryce  cut grass round solar lights  </t>
  </si>
  <si>
    <t>2510-7.2</t>
  </si>
  <si>
    <t xml:space="preserve">Pryce  flower beds care Sept 2025  </t>
  </si>
  <si>
    <t>2510-7.3</t>
  </si>
  <si>
    <t xml:space="preserve">Pryce  village work   Oct 2025 </t>
  </si>
  <si>
    <t>2510-7.4</t>
  </si>
  <si>
    <t>ShropTech  MFAG web hosting to 15 Oct 2026</t>
  </si>
  <si>
    <t>2510-7.5</t>
  </si>
  <si>
    <t>Pedrick  Consultancy Fee 6 Sept 2025</t>
  </si>
  <si>
    <t>2510-7.6</t>
  </si>
  <si>
    <t>Chris Middle  works on BMX track</t>
  </si>
  <si>
    <t>2510-7.7</t>
  </si>
  <si>
    <t>Royal British Legion Poppy Wreath 2025</t>
  </si>
  <si>
    <t>PROJECTS</t>
  </si>
  <si>
    <t>2511-7.1</t>
  </si>
  <si>
    <t xml:space="preserve">Pryce  village work  Nov 2025 </t>
  </si>
  <si>
    <t>2511-7.2</t>
  </si>
  <si>
    <t xml:space="preserve">Pryce  clearing of  flower bed Sept 2025  </t>
  </si>
  <si>
    <t>2511-7.3</t>
  </si>
  <si>
    <t>Pedrick  Consultancy Fee 7 Oct 2025</t>
  </si>
  <si>
    <t>2511-7.4</t>
  </si>
  <si>
    <t>Tony Bishton   various Parish Works Nov 2025</t>
  </si>
  <si>
    <t xml:space="preserve">Pryce  village work  Dec 2025 </t>
  </si>
  <si>
    <t>CREDITS £</t>
  </si>
  <si>
    <t>DEBITS £</t>
  </si>
  <si>
    <t>BALANCE £</t>
  </si>
  <si>
    <t>Pending:</t>
  </si>
  <si>
    <t>Totals:</t>
  </si>
  <si>
    <t>Opening Balance Year-26 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&gt;</t>
  </si>
  <si>
    <t xml:space="preserve">Cashbook-26    MINSTERLEY  PARISH COUNCIL  Year 26  =  1 April 2025 to 31 Mar 2026 </t>
  </si>
  <si>
    <t>Pedrick  Consultancy Fee 8 Nov 2025</t>
  </si>
  <si>
    <t>Pedrick  Consultancy Fee 9 Dec 2025</t>
  </si>
  <si>
    <t>Pedrick  Consultancy Fee 10 Jan 2026</t>
  </si>
  <si>
    <t>Ian A. Hutchinson   Clerk's Net Pay  Year-26  Qtr-3</t>
  </si>
  <si>
    <t>HMRC  Clerk's  PAYE + Employer NICs  Year-26  Qtr-3</t>
  </si>
  <si>
    <t>Potters Electrical Annual Street Columns Inspection 2025</t>
  </si>
  <si>
    <t>LIGHTS</t>
  </si>
  <si>
    <t>Potters Electrical Street Lamp 59 Repair Nov 2025</t>
  </si>
  <si>
    <t>Potters Electrical Xmas Tree Project 2025</t>
  </si>
  <si>
    <t>2601-7.1</t>
  </si>
  <si>
    <t>Parish Hall  Gift toward floor repairs</t>
  </si>
  <si>
    <t>2512-7.1</t>
  </si>
  <si>
    <t>2512-7.2</t>
  </si>
  <si>
    <t>2512-7.3</t>
  </si>
  <si>
    <t>2512-7.4</t>
  </si>
  <si>
    <t>2512-7.5</t>
  </si>
  <si>
    <t>2512-7.6</t>
  </si>
  <si>
    <t>2512-7.7</t>
  </si>
  <si>
    <t>2512-7.8</t>
  </si>
  <si>
    <t>2512-7.9</t>
  </si>
  <si>
    <t>2601-7.2</t>
  </si>
  <si>
    <t>Potters Electrical Street Lamp 50 Repair Dec 2025</t>
  </si>
  <si>
    <t>2601-7.3</t>
  </si>
  <si>
    <t>Pryce  village work Jan 2026</t>
  </si>
  <si>
    <t>2601-7.4</t>
  </si>
  <si>
    <t>Shropshire Council Election Fees May 2025</t>
  </si>
  <si>
    <t>2602-7.1</t>
  </si>
  <si>
    <t>2602-7.2</t>
  </si>
  <si>
    <t>2602-7.3</t>
  </si>
  <si>
    <t>Pryce  village work Feb 2026</t>
  </si>
  <si>
    <t>Potters Electrical  ANPR Camera Repairs Jan 2025</t>
  </si>
  <si>
    <t>Shropshire Council Waste Bin Emptying 24/25 &amp; 25/26</t>
  </si>
  <si>
    <t>2602-7.4</t>
  </si>
  <si>
    <t>Shrewsbury Town Council  Grass Cutting 2025-26</t>
  </si>
  <si>
    <t>2602-7.5</t>
  </si>
  <si>
    <t>2602-7.6</t>
  </si>
  <si>
    <t>Pedrick  Consultancy Fee 11 Feb 2026</t>
  </si>
  <si>
    <t>Pedrick  Consultancy Fee 12 Mar 2026</t>
  </si>
  <si>
    <t>2602-7.7</t>
  </si>
  <si>
    <t>Tony Bishton   various Parish Works Feb 2026</t>
  </si>
  <si>
    <t>77a</t>
  </si>
  <si>
    <t>77b</t>
  </si>
  <si>
    <t>n/a</t>
  </si>
  <si>
    <t>Banking Error - pymt 77 paid to wrong recipient</t>
  </si>
  <si>
    <t>NUL Out</t>
  </si>
  <si>
    <t>NUL In</t>
  </si>
  <si>
    <t>Potters Electrical - Refund for pymt 77a banking error</t>
  </si>
  <si>
    <t>2603-7.1</t>
  </si>
  <si>
    <t>2603-7.2</t>
  </si>
  <si>
    <t>ShropTech  Min Website Year-27</t>
  </si>
  <si>
    <t>2603-7.3</t>
  </si>
  <si>
    <t>2603-7.4</t>
  </si>
  <si>
    <t>Ian A. Hutchinson   Clerk's Net Pay  Year-26  Qtr-4</t>
  </si>
  <si>
    <t>HMRC  Clerk's  PAYE + Employer NICs  Year-26  Qtr-4</t>
  </si>
  <si>
    <t>2603-7.5</t>
  </si>
  <si>
    <t>Ian A. Hutchinson  Clerk's Annual Expense Claim-26</t>
  </si>
  <si>
    <t>EXPENSES</t>
  </si>
  <si>
    <t>2603-7.6</t>
  </si>
  <si>
    <t>Ray Parry Playgrounds  RoSPA Annual Inspections</t>
  </si>
  <si>
    <t>Grand Total</t>
  </si>
  <si>
    <t>Row Labels</t>
  </si>
  <si>
    <t>Sum of CREDITS £</t>
  </si>
  <si>
    <t>Sum of DEBITS £</t>
  </si>
  <si>
    <t>Values</t>
  </si>
  <si>
    <t>All Other Payments</t>
  </si>
  <si>
    <t>Total Other Receipts</t>
  </si>
  <si>
    <t>Staff Costs</t>
  </si>
  <si>
    <t>Precept</t>
  </si>
  <si>
    <t>Balance Brought Forward</t>
  </si>
  <si>
    <t>Balance Carried Forward</t>
  </si>
  <si>
    <t>Invoice Date</t>
  </si>
  <si>
    <t>VAT Ref</t>
  </si>
  <si>
    <t>to who</t>
  </si>
  <si>
    <t>Minsterley Parish Council</t>
  </si>
  <si>
    <t>Defib Warehouse set of pads</t>
  </si>
  <si>
    <t>TOTAL VAT CLAIM FOR FINANCIAL YEAR 25/26</t>
  </si>
  <si>
    <t>VAT Paid £</t>
  </si>
  <si>
    <t>BRIEF DECRIPTION OF SUPPLY</t>
  </si>
  <si>
    <t>Our Ref</t>
  </si>
  <si>
    <t>392 0799 22</t>
  </si>
  <si>
    <t>162 3474 72</t>
  </si>
  <si>
    <t>996 7896 14</t>
  </si>
  <si>
    <t>944 3185 17</t>
  </si>
  <si>
    <t>876 3283 89</t>
  </si>
  <si>
    <t>946 7989 42</t>
  </si>
  <si>
    <t>VAT Claim-26    MINSTERLEY  PARISH COUNCIL</t>
  </si>
  <si>
    <t xml:space="preserve">Ref: XBV126000100284                                                                                                      Claim Period: 1 April 2025 to 31 Mar 2026 </t>
  </si>
  <si>
    <t xml:space="preserve">Each April VAT is claimed back for the previous Financial Year </t>
  </si>
  <si>
    <t>Submitted by Minsterley Parish Clerk, Ian A. Hutchinson  Fresh Winds, Montford Bridge Shrewsbury SY4 1ER  Email clerk@minsterley.org.uk  Tel: 01743 850504</t>
  </si>
  <si>
    <t>440 4982 50</t>
  </si>
  <si>
    <t>240 8004 05</t>
  </si>
  <si>
    <t>181 0850 22</t>
  </si>
  <si>
    <t>Shropshire Council Streetlights Energy-26</t>
  </si>
  <si>
    <t>709 7076 16</t>
  </si>
  <si>
    <t>Pryce  village work Mar 2026</t>
  </si>
  <si>
    <t xml:space="preserve">This VAT Claim was submitted via the HMRC website on 13/04/26 </t>
  </si>
</sst>
</file>

<file path=xl/styles.xml><?xml version="1.0" encoding="utf-8"?>
<styleSheet xmlns="http://schemas.openxmlformats.org/spreadsheetml/2006/main">
  <numFmts count="2">
    <numFmt numFmtId="7" formatCode="&quot;£&quot;#,##0.00;\-&quot;£&quot;#,##0.00"/>
    <numFmt numFmtId="43" formatCode="_-* #,##0.00_-;\-* #,##0.00_-;_-* &quot;-&quot;??_-;_-@_-"/>
  </numFmts>
  <fonts count="1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7" fontId="3" fillId="0" borderId="13" xfId="0" applyNumberFormat="1" applyFont="1" applyBorder="1"/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2" fontId="3" fillId="0" borderId="3" xfId="0" applyNumberFormat="1" applyFont="1" applyBorder="1" applyAlignment="1">
      <alignment horizontal="right"/>
    </xf>
    <xf numFmtId="2" fontId="3" fillId="0" borderId="4" xfId="0" applyNumberFormat="1" applyFont="1" applyBorder="1" applyAlignment="1">
      <alignment horizontal="right"/>
    </xf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5" fontId="1" fillId="0" borderId="1" xfId="0" applyNumberFormat="1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5" fontId="1" fillId="0" borderId="9" xfId="0" applyNumberFormat="1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43" fontId="1" fillId="0" borderId="1" xfId="0" applyNumberFormat="1" applyFont="1" applyBorder="1"/>
    <xf numFmtId="43" fontId="1" fillId="0" borderId="1" xfId="0" applyNumberFormat="1" applyFont="1" applyBorder="1" applyAlignment="1">
      <alignment horizontal="right"/>
    </xf>
    <xf numFmtId="43" fontId="1" fillId="0" borderId="6" xfId="0" applyNumberFormat="1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43" fontId="3" fillId="0" borderId="14" xfId="0" applyNumberFormat="1" applyFont="1" applyBorder="1" applyAlignment="1">
      <alignment horizontal="right"/>
    </xf>
    <xf numFmtId="43" fontId="3" fillId="0" borderId="15" xfId="0" applyNumberFormat="1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5" fontId="1" fillId="0" borderId="17" xfId="0" applyNumberFormat="1" applyFont="1" applyBorder="1" applyAlignment="1">
      <alignment horizontal="left"/>
    </xf>
    <xf numFmtId="43" fontId="1" fillId="0" borderId="17" xfId="0" applyNumberFormat="1" applyFont="1" applyBorder="1" applyAlignment="1">
      <alignment horizontal="right"/>
    </xf>
    <xf numFmtId="43" fontId="1" fillId="0" borderId="18" xfId="0" applyNumberFormat="1" applyFont="1" applyBorder="1" applyAlignment="1">
      <alignment horizontal="right"/>
    </xf>
    <xf numFmtId="43" fontId="1" fillId="0" borderId="9" xfId="0" applyNumberFormat="1" applyFont="1" applyBorder="1" applyAlignment="1">
      <alignment horizontal="right"/>
    </xf>
    <xf numFmtId="43" fontId="1" fillId="0" borderId="10" xfId="0" applyNumberFormat="1" applyFont="1" applyBorder="1" applyAlignment="1">
      <alignment horizontal="right"/>
    </xf>
    <xf numFmtId="43" fontId="1" fillId="0" borderId="0" xfId="0" applyNumberFormat="1" applyFont="1"/>
    <xf numFmtId="15" fontId="1" fillId="0" borderId="1" xfId="0" applyNumberFormat="1" applyFont="1" applyFill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43" fontId="5" fillId="0" borderId="1" xfId="0" applyNumberFormat="1" applyFont="1" applyBorder="1" applyAlignment="1">
      <alignment horizontal="right"/>
    </xf>
    <xf numFmtId="43" fontId="5" fillId="0" borderId="6" xfId="0" applyNumberFormat="1" applyFont="1" applyBorder="1" applyAlignment="1">
      <alignment horizontal="right"/>
    </xf>
    <xf numFmtId="15" fontId="5" fillId="0" borderId="1" xfId="0" applyNumberFormat="1" applyFont="1" applyBorder="1" applyAlignment="1">
      <alignment horizontal="left"/>
    </xf>
    <xf numFmtId="15" fontId="5" fillId="0" borderId="1" xfId="0" applyNumberFormat="1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6" fillId="0" borderId="0" xfId="0" applyFont="1"/>
    <xf numFmtId="0" fontId="6" fillId="0" borderId="0" xfId="0" applyFont="1" applyAlignment="1">
      <alignment horizontal="left"/>
    </xf>
    <xf numFmtId="4" fontId="6" fillId="0" borderId="0" xfId="0" applyNumberFormat="1" applyFont="1"/>
    <xf numFmtId="4" fontId="0" fillId="0" borderId="0" xfId="0" applyNumberFormat="1"/>
    <xf numFmtId="0" fontId="7" fillId="0" borderId="1" xfId="0" applyFont="1" applyBorder="1" applyAlignment="1">
      <alignment horizontal="left"/>
    </xf>
    <xf numFmtId="0" fontId="9" fillId="0" borderId="0" xfId="0" applyFont="1"/>
    <xf numFmtId="0" fontId="7" fillId="0" borderId="9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43" fontId="7" fillId="0" borderId="4" xfId="0" applyNumberFormat="1" applyFont="1" applyBorder="1" applyAlignment="1">
      <alignment horizontal="center"/>
    </xf>
    <xf numFmtId="0" fontId="9" fillId="0" borderId="0" xfId="0" applyFont="1" applyAlignment="1">
      <alignment horizontal="left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2" fontId="8" fillId="0" borderId="4" xfId="0" applyNumberFormat="1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/>
    </xf>
    <xf numFmtId="15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43" fontId="7" fillId="0" borderId="6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15" fontId="7" fillId="0" borderId="9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43" fontId="7" fillId="0" borderId="10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/>
    <xf numFmtId="0" fontId="3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4" fillId="0" borderId="12" xfId="0" applyFont="1" applyBorder="1" applyAlignment="1"/>
    <xf numFmtId="0" fontId="10" fillId="0" borderId="11" xfId="0" applyFont="1" applyBorder="1" applyAlignment="1">
      <alignment horizontal="left"/>
    </xf>
    <xf numFmtId="0" fontId="10" fillId="0" borderId="12" xfId="0" applyFont="1" applyBorder="1" applyAlignment="1"/>
    <xf numFmtId="0" fontId="10" fillId="0" borderId="13" xfId="0" applyFont="1" applyBorder="1" applyAlignme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/>
  </cellXfs>
  <cellStyles count="1">
    <cellStyle name="Normal" xfId="0" builtinId="0"/>
  </cellStyles>
  <dxfs count="8"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er" refreshedDate="46099.534909953705" createdVersion="3" refreshedVersion="3" minRefreshableVersion="3" recordCount="98">
  <cacheSource type="worksheet">
    <worksheetSource ref="A3:I101" sheet="Cashbook"/>
  </cacheSource>
  <cacheFields count="10">
    <cacheField name="Year" numFmtId="0">
      <sharedItems containsString="0" containsBlank="1" containsNumber="1" containsInteger="1" minValue="26" maxValue="26"/>
    </cacheField>
    <cacheField name="Ref" numFmtId="0">
      <sharedItems containsBlank="1" containsMixedTypes="1" containsNumber="1" containsInteger="1" minValue="1" maxValue="90"/>
    </cacheField>
    <cacheField name="DATE" numFmtId="15">
      <sharedItems containsNonDate="0" containsDate="1" containsString="0" containsBlank="1" minDate="2025-04-01T00:00:00" maxDate="2026-03-18T00:00:00"/>
    </cacheField>
    <cacheField name="MINUTE" numFmtId="0">
      <sharedItems containsBlank="1"/>
    </cacheField>
    <cacheField name="PAYEE/PAYER                 ITEM DESCRIPTION" numFmtId="0">
      <sharedItems containsBlank="1"/>
    </cacheField>
    <cacheField name="CATEGORY" numFmtId="0">
      <sharedItems containsBlank="1" count="23">
        <s v="HIRE"/>
        <s v="WORKS"/>
        <s v="CARETKR "/>
        <s v="ANPR"/>
        <s v="PLAY"/>
        <s v="FIELD"/>
        <s v="AUDITS"/>
        <s v="VAT"/>
        <s v="FEES"/>
        <s v="PRECEPT"/>
        <s v="GIFTS"/>
        <s v="OFFICE"/>
        <s v="INSURE"/>
        <s v="PAY"/>
        <s v="PAYE"/>
        <s v="ENERGY"/>
        <s v="CIL"/>
        <s v="PROJECTS"/>
        <s v="LIGHTS"/>
        <s v="NUL Out"/>
        <s v="NUL In"/>
        <s v="EXPENSES"/>
        <m/>
      </sharedItems>
      <fieldGroup par="9"/>
    </cacheField>
    <cacheField name="CREDITS £" numFmtId="43">
      <sharedItems containsString="0" containsBlank="1" containsNumber="1" minValue="0" maxValue="30000"/>
    </cacheField>
    <cacheField name="DEBITS £" numFmtId="43">
      <sharedItems containsString="0" containsBlank="1" containsNumber="1" minValue="0" maxValue="3768.42"/>
    </cacheField>
    <cacheField name="BALANCE £" numFmtId="43">
      <sharedItems containsString="0" containsBlank="1" containsNumber="1" minValue="34853.350000000006" maxValue="68068.360000000015"/>
    </cacheField>
    <cacheField name="CATEGORY2" numFmtId="0" databaseField="0">
      <fieldGroup base="5">
        <discretePr count="23">
          <x v="3"/>
          <x v="4"/>
          <x v="4"/>
          <x v="4"/>
          <x v="4"/>
          <x v="4"/>
          <x v="4"/>
          <x v="3"/>
          <x v="4"/>
          <x v="0"/>
          <x v="4"/>
          <x v="4"/>
          <x v="4"/>
          <x v="2"/>
          <x v="2"/>
          <x v="4"/>
          <x v="3"/>
          <x v="4"/>
          <x v="4"/>
          <x v="4"/>
          <x v="3"/>
          <x v="4"/>
          <x v="1"/>
        </discretePr>
        <groupItems count="5">
          <s v="PRECEPT"/>
          <m/>
          <s v="Group2"/>
          <s v="Group1"/>
          <s v="Group3"/>
        </groupItems>
      </fieldGroup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8">
  <r>
    <n v="26"/>
    <s v="A"/>
    <d v="2025-04-01T00:00:00"/>
    <s v="IN A"/>
    <s v="Betton  Minsterley Rounders Field Hire-26"/>
    <x v="0"/>
    <n v="25"/>
    <n v="0"/>
    <n v="37253.22"/>
  </r>
  <r>
    <n v="26"/>
    <n v="1"/>
    <d v="2025-04-09T00:00:00"/>
    <s v="2504-7.1"/>
    <s v="Pryce  flower beds care Mar 2025  "/>
    <x v="1"/>
    <n v="0"/>
    <n v="18.920000000000002"/>
    <n v="37234.300000000003"/>
  </r>
  <r>
    <n v="26"/>
    <n v="2"/>
    <d v="2025-04-09T00:00:00"/>
    <s v="2504-7.2"/>
    <s v="Pryce  village work    Apr 2025 "/>
    <x v="2"/>
    <n v="0"/>
    <n v="282"/>
    <n v="36952.300000000003"/>
  </r>
  <r>
    <n v="26"/>
    <n v="3"/>
    <d v="2025-04-09T00:00:00"/>
    <s v="2504-7.3"/>
    <s v="Pedrick  Consultancy Fee 1 April 2025"/>
    <x v="3"/>
    <n v="0"/>
    <n v="89.1"/>
    <n v="36863.200000000004"/>
  </r>
  <r>
    <n v="26"/>
    <n v="4"/>
    <d v="2025-04-09T00:00:00"/>
    <s v="2504-7.4"/>
    <s v="Pedrick  Software + Hardware charges-25 to 31.03.25 "/>
    <x v="3"/>
    <n v="0"/>
    <n v="1152"/>
    <n v="35711.200000000004"/>
  </r>
  <r>
    <n v="26"/>
    <n v="5"/>
    <d v="2025-04-09T00:00:00"/>
    <s v="2504-7.5"/>
    <s v="Garry Speake  cleaning toddlers play surface "/>
    <x v="4"/>
    <n v="0"/>
    <n v="200"/>
    <n v="35511.200000000004"/>
  </r>
  <r>
    <n v="26"/>
    <n v="6"/>
    <d v="2025-04-09T00:00:00"/>
    <s v="2504 7.6"/>
    <s v="Rebecca Turner SSS Lead Fee-25"/>
    <x v="3"/>
    <n v="0"/>
    <n v="597.85"/>
    <n v="34913.350000000006"/>
  </r>
  <r>
    <n v="26"/>
    <n v="7"/>
    <d v="2025-04-09T00:00:00"/>
    <s v="2504-7.7"/>
    <s v="SC  Field Lease-26"/>
    <x v="5"/>
    <n v="0"/>
    <n v="10"/>
    <n v="34903.350000000006"/>
  </r>
  <r>
    <n v="26"/>
    <n v="8"/>
    <d v="2025-04-09T00:00:00"/>
    <s v="2504-7.8"/>
    <s v="Ian Hutchinson refund for Internal Audit-25 paid cash"/>
    <x v="6"/>
    <n v="0"/>
    <n v="50"/>
    <n v="34853.350000000006"/>
  </r>
  <r>
    <n v="26"/>
    <s v="B"/>
    <d v="2025-04-11T00:00:00"/>
    <s v="IN B"/>
    <s v="Powell  The Plough Rounders Field Hire-26"/>
    <x v="0"/>
    <n v="25"/>
    <n v="0"/>
    <n v="34878.350000000006"/>
  </r>
  <r>
    <n v="26"/>
    <s v="C"/>
    <d v="2025-04-17T00:00:00"/>
    <s v="IN C"/>
    <s v="HMRC VAT126 Refund-25"/>
    <x v="7"/>
    <n v="2006.25"/>
    <n v="0"/>
    <n v="36884.600000000006"/>
  </r>
  <r>
    <n v="26"/>
    <n v="9"/>
    <d v="2025-04-22T00:00:00"/>
    <s v="2503-6.5"/>
    <s v="Lloyds Monthly Banking Charge  taken automatically"/>
    <x v="8"/>
    <n v="0"/>
    <n v="4.25"/>
    <n v="36880.350000000006"/>
  </r>
  <r>
    <n v="26"/>
    <s v="D"/>
    <d v="2025-04-25T00:00:00"/>
    <s v="IN D"/>
    <s v="SC Precept-26"/>
    <x v="9"/>
    <n v="30000"/>
    <n v="0"/>
    <n v="66880.350000000006"/>
  </r>
  <r>
    <n v="26"/>
    <n v="10"/>
    <d v="2025-05-14T00:00:00"/>
    <s v="2505-7.1"/>
    <s v="Pryce  flower beds care Apr 2025  "/>
    <x v="1"/>
    <n v="0"/>
    <n v="18.920000000000002"/>
    <n v="66861.430000000008"/>
  </r>
  <r>
    <n v="26"/>
    <n v="11"/>
    <d v="2025-05-14T00:00:00"/>
    <s v="2505-7.2"/>
    <s v="Pryce  village work    May 2025 "/>
    <x v="2"/>
    <n v="0"/>
    <n v="282"/>
    <n v="66579.430000000008"/>
  </r>
  <r>
    <n v="26"/>
    <n v="12"/>
    <d v="2025-05-14T00:00:00"/>
    <s v="2505-7.3"/>
    <s v="Parish Hall  Gift toward brick wall repair"/>
    <x v="10"/>
    <n v="0"/>
    <n v="250"/>
    <n v="66329.430000000008"/>
  </r>
  <r>
    <n v="26"/>
    <n v="13"/>
    <d v="2025-05-14T00:00:00"/>
    <s v="2505-7.4"/>
    <s v="Ian Hutchinson refund Defib Warehouse set of pads"/>
    <x v="1"/>
    <n v="0"/>
    <n v="77.94"/>
    <n v="66251.490000000005"/>
  </r>
  <r>
    <n v="26"/>
    <n v="14"/>
    <d v="2025-05-14T00:00:00"/>
    <s v="2505-7.5"/>
    <s v="SALTD  Clerk's Payroll Fee-25"/>
    <x v="11"/>
    <n v="0"/>
    <n v="258"/>
    <n v="65993.490000000005"/>
  </r>
  <r>
    <n v="26"/>
    <n v="15"/>
    <d v="2025-05-14T00:00:00"/>
    <s v="2505-7.6"/>
    <s v="Zurich Insurance-26 to 31 May 2026"/>
    <x v="12"/>
    <n v="0"/>
    <n v="1009.78"/>
    <n v="64983.710000000006"/>
  </r>
  <r>
    <n v="26"/>
    <n v="16"/>
    <d v="2025-05-14T00:00:00"/>
    <s v="2505-7.7"/>
    <s v="Pryce  Paint Callow play equipment "/>
    <x v="4"/>
    <n v="0"/>
    <n v="60"/>
    <n v="64923.710000000006"/>
  </r>
  <r>
    <n v="26"/>
    <n v="17"/>
    <d v="2025-05-14T00:00:00"/>
    <s v="2505-7.8"/>
    <s v="Tony Bishton  Routine Parish Work May 2025"/>
    <x v="1"/>
    <n v="0"/>
    <n v="235"/>
    <n v="64688.710000000006"/>
  </r>
  <r>
    <n v="26"/>
    <n v="18"/>
    <d v="2025-05-19T00:00:00"/>
    <s v="2503-6.5"/>
    <s v="Lloyds Monthly Banking Charge-taken automatically"/>
    <x v="8"/>
    <n v="0"/>
    <n v="4.25"/>
    <n v="64684.460000000006"/>
  </r>
  <r>
    <n v="26"/>
    <n v="19"/>
    <d v="2025-06-11T00:00:00"/>
    <s v="2506-7.1"/>
    <s v="Pryce  flower beds care May 2025  "/>
    <x v="1"/>
    <n v="0"/>
    <n v="18.920000000000002"/>
    <n v="64665.540000000008"/>
  </r>
  <r>
    <n v="26"/>
    <n v="20"/>
    <d v="2025-06-11T00:00:00"/>
    <s v="2506-7.2"/>
    <s v="Pryce  village work    June 2025 "/>
    <x v="2"/>
    <n v="0"/>
    <n v="282"/>
    <n v="64383.540000000008"/>
  </r>
  <r>
    <n v="26"/>
    <n v="21"/>
    <d v="2025-06-11T00:00:00"/>
    <s v="2506-7.3"/>
    <s v="Ian A. Hutchinson   Clerk's Net Pay  Year-26  Qtr-1 "/>
    <x v="13"/>
    <n v="0"/>
    <n v="1497.6"/>
    <n v="62885.94000000001"/>
  </r>
  <r>
    <n v="26"/>
    <n v="22"/>
    <d v="2025-06-11T00:00:00"/>
    <s v="2506-7.4"/>
    <s v="HMRC  Clerk's  PAYE + Employer NICs  Year-26  Qtr-1"/>
    <x v="14"/>
    <n v="0"/>
    <n v="467.7"/>
    <n v="62418.240000000013"/>
  </r>
  <r>
    <n v="26"/>
    <n v="23"/>
    <d v="2025-06-11T00:00:00"/>
    <s v="2506-7.5"/>
    <s v="Pedrick  Consultancy Fee 2 May 2025"/>
    <x v="3"/>
    <n v="0"/>
    <n v="89.1"/>
    <n v="62329.140000000014"/>
  </r>
  <r>
    <n v="26"/>
    <n v="24"/>
    <d v="2025-06-11T00:00:00"/>
    <s v="2506-7.6"/>
    <s v="SC Streetlights Energy-26"/>
    <x v="15"/>
    <n v="0"/>
    <n v="3768.42"/>
    <n v="58560.720000000016"/>
  </r>
  <r>
    <n v="26"/>
    <n v="25"/>
    <d v="2025-06-11T00:00:00"/>
    <s v="2506-7.7"/>
    <s v="Pryce  clear flower beds June 2025"/>
    <x v="1"/>
    <n v="0"/>
    <n v="20"/>
    <n v="58540.720000000016"/>
  </r>
  <r>
    <n v="26"/>
    <n v="26"/>
    <d v="2025-06-11T00:00:00"/>
    <s v="2506-7.8"/>
    <s v="Pedrick  Consultancy Fee 3 Jun 2025"/>
    <x v="3"/>
    <n v="0"/>
    <n v="89.1"/>
    <n v="58451.620000000017"/>
  </r>
  <r>
    <n v="26"/>
    <n v="27"/>
    <d v="2025-06-17T00:00:00"/>
    <s v="2503-6.5"/>
    <s v="Lloyds Monthly Banking Charge-taken automatically"/>
    <x v="8"/>
    <n v="0"/>
    <n v="4.25"/>
    <n v="58447.370000000017"/>
  </r>
  <r>
    <n v="26"/>
    <s v="E"/>
    <d v="2025-06-26T00:00:00"/>
    <s v="IN E"/>
    <s v="SC  CIL  Neighbourhood Fund-26"/>
    <x v="16"/>
    <n v="9620.99"/>
    <n v="0"/>
    <n v="68068.360000000015"/>
  </r>
  <r>
    <n v="26"/>
    <n v="28"/>
    <d v="2025-07-09T00:00:00"/>
    <s v="2507-7.1"/>
    <s v="Pryce  flower beds care Jun 2025  "/>
    <x v="1"/>
    <n v="0"/>
    <n v="18.920000000000002"/>
    <n v="68049.440000000017"/>
  </r>
  <r>
    <n v="26"/>
    <n v="29"/>
    <d v="2025-07-09T00:00:00"/>
    <s v="2507-7.2"/>
    <s v="Pryce  village work    July 2025 "/>
    <x v="2"/>
    <n v="0"/>
    <n v="282"/>
    <n v="67767.440000000017"/>
  </r>
  <r>
    <n v="26"/>
    <n v="30"/>
    <d v="2025-07-09T00:00:00"/>
    <s v="2507-7.3"/>
    <s v="Play Safety Ltd  Pryce Training Course Jun 2025"/>
    <x v="8"/>
    <n v="0"/>
    <n v="378"/>
    <n v="67389.440000000017"/>
  </r>
  <r>
    <n v="26"/>
    <n v="31"/>
    <d v="2025-07-09T00:00:00"/>
    <s v="2507-7.4"/>
    <s v="STC  Summer planting of the flowers beds Jun 2024"/>
    <x v="1"/>
    <n v="0"/>
    <n v="462"/>
    <n v="66927.440000000017"/>
  </r>
  <r>
    <n v="26"/>
    <n v="32"/>
    <d v="2025-07-18T00:00:00"/>
    <s v="2503-6.5"/>
    <s v="Lloyds Monthly Banking Charge-taken automatically"/>
    <x v="8"/>
    <n v="0"/>
    <n v="4.25"/>
    <n v="66923.190000000017"/>
  </r>
  <r>
    <n v="26"/>
    <n v="33"/>
    <d v="2025-08-13T00:00:00"/>
    <s v="2508-7.1"/>
    <s v="Pryce  flower beds care Jul 2025  "/>
    <x v="1"/>
    <n v="0"/>
    <n v="18.920000000000002"/>
    <n v="66904.270000000019"/>
  </r>
  <r>
    <n v="26"/>
    <n v="34"/>
    <d v="2025-08-13T00:00:00"/>
    <s v="2508-7.2"/>
    <s v="Pryce  village work    Aug 2025 "/>
    <x v="2"/>
    <n v="0"/>
    <n v="282"/>
    <n v="66622.270000000019"/>
  </r>
  <r>
    <n v="26"/>
    <n v="35"/>
    <d v="2025-08-13T00:00:00"/>
    <s v="2508-7.3"/>
    <s v="Pedrick  Consultancy Fee 4 Jul 2025"/>
    <x v="3"/>
    <n v="0"/>
    <n v="89.1"/>
    <n v="66533.170000000013"/>
  </r>
  <r>
    <n v="26"/>
    <n v="36"/>
    <d v="2025-08-13T00:00:00"/>
    <s v="2508-7.4"/>
    <s v="Littlejohn  Ext Audit Fee-25 from last Year-25"/>
    <x v="6"/>
    <n v="0"/>
    <n v="252"/>
    <n v="66281.170000000013"/>
  </r>
  <r>
    <n v="26"/>
    <n v="37"/>
    <d v="2025-08-13T00:00:00"/>
    <s v="2508-7.5"/>
    <s v="ShropTech  Email address work"/>
    <x v="11"/>
    <n v="0"/>
    <n v="147"/>
    <n v="66134.170000000013"/>
  </r>
  <r>
    <n v="26"/>
    <n v="38"/>
    <d v="2025-08-13T00:00:00"/>
    <s v="2508-7.6"/>
    <s v="Tony Bishton   Routine Parish Work Summer 2025"/>
    <x v="1"/>
    <n v="0"/>
    <n v="373"/>
    <n v="65761.170000000013"/>
  </r>
  <r>
    <n v="26"/>
    <n v="39"/>
    <d v="2025-08-18T00:00:00"/>
    <s v="2503-6.5"/>
    <s v="Lloyds Monthly Banking Charge-taken automatically"/>
    <x v="8"/>
    <n v="0"/>
    <n v="4.25"/>
    <n v="65756.920000000013"/>
  </r>
  <r>
    <n v="26"/>
    <n v="40"/>
    <d v="2025-09-28T00:00:00"/>
    <s v="2509-7.1"/>
    <s v="ICO annual GDPR fee-5 to 19.09.26 *paid by Debit Card"/>
    <x v="8"/>
    <n v="0"/>
    <n v="52"/>
    <n v="65704.920000000013"/>
  </r>
  <r>
    <n v="26"/>
    <n v="41"/>
    <d v="2025-09-10T00:00:00"/>
    <s v="2509-7.2"/>
    <s v="Pryce  flower beds care Aug 2025  "/>
    <x v="1"/>
    <n v="0"/>
    <n v="18.920000000000002"/>
    <n v="65686.000000000015"/>
  </r>
  <r>
    <n v="26"/>
    <n v="42"/>
    <d v="2025-09-10T00:00:00"/>
    <s v="2509-7.3"/>
    <s v="Pryce  village work    Sep 2025 "/>
    <x v="2"/>
    <n v="0"/>
    <n v="282"/>
    <n v="65404.000000000015"/>
  </r>
  <r>
    <n v="26"/>
    <n v="44"/>
    <d v="2025-09-10T00:00:00"/>
    <s v="2509-7.5"/>
    <s v="Ian A. Hutchinson   Clerk's Net Pay  Year-26  Qtr-2"/>
    <x v="13"/>
    <n v="0"/>
    <n v="1497.6"/>
    <n v="63906.400000000016"/>
  </r>
  <r>
    <n v="26"/>
    <n v="45"/>
    <d v="2025-09-10T00:00:00"/>
    <s v="2509-7.6"/>
    <s v="HMRC  Clerk's  PAYE + Employer NICs  Year-26  Qtr-2"/>
    <x v="14"/>
    <n v="0"/>
    <n v="467.7"/>
    <n v="63438.700000000019"/>
  </r>
  <r>
    <n v="26"/>
    <n v="46"/>
    <d v="2025-09-10T00:00:00"/>
    <s v="2509-7.7"/>
    <s v="Pedrick  Consultancy Fee 5 Aug 2025"/>
    <x v="3"/>
    <n v="0"/>
    <n v="89.1"/>
    <n v="63349.60000000002"/>
  </r>
  <r>
    <n v="26"/>
    <n v="47"/>
    <d v="2025-09-10T00:00:00"/>
    <s v="2509-7.8"/>
    <s v="Parish Hall  MFAG Hire July 2025"/>
    <x v="10"/>
    <n v="0"/>
    <n v="20"/>
    <n v="63329.60000000002"/>
  </r>
  <r>
    <n v="26"/>
    <n v="48"/>
    <d v="2025-09-16T00:00:00"/>
    <s v="2503-6.5"/>
    <s v="Lloyds Monthly Banking Charge-taken automatically"/>
    <x v="8"/>
    <n v="0"/>
    <n v="4.25"/>
    <n v="63325.35000000002"/>
  </r>
  <r>
    <n v="26"/>
    <n v="55"/>
    <d v="2025-10-20T00:00:00"/>
    <s v="2503-6.5"/>
    <s v="Lloyds Monthly Banking Charge-taken automatically"/>
    <x v="8"/>
    <n v="0"/>
    <n v="4.25"/>
    <n v="63321.10000000002"/>
  </r>
  <r>
    <n v="26"/>
    <n v="43"/>
    <d v="2025-10-22T00:00:00"/>
    <s v="2510-7.1"/>
    <s v="Pryce  cut grass round solar lights  "/>
    <x v="1"/>
    <n v="0"/>
    <n v="100"/>
    <n v="63221.10000000002"/>
  </r>
  <r>
    <n v="26"/>
    <n v="49"/>
    <d v="2025-10-22T00:00:00"/>
    <s v="2510-7.2"/>
    <s v="Pryce  flower beds care Sept 2025  "/>
    <x v="1"/>
    <n v="0"/>
    <n v="18.920000000000002"/>
    <n v="63202.180000000022"/>
  </r>
  <r>
    <n v="26"/>
    <n v="50"/>
    <d v="2025-10-22T00:00:00"/>
    <s v="2510-7.3"/>
    <s v="Pryce  village work   Oct 2025 "/>
    <x v="2"/>
    <n v="0"/>
    <n v="282"/>
    <n v="62920.180000000022"/>
  </r>
  <r>
    <n v="26"/>
    <n v="51"/>
    <d v="2025-10-22T00:00:00"/>
    <s v="2510-7.4"/>
    <s v="ShropTech  MFAG web hosting to 15 Oct 2026"/>
    <x v="10"/>
    <n v="0"/>
    <n v="49"/>
    <n v="62871.180000000022"/>
  </r>
  <r>
    <n v="26"/>
    <n v="52"/>
    <d v="2025-10-22T00:00:00"/>
    <s v="2510-7.5"/>
    <s v="Pedrick  Consultancy Fee 6 Sept 2025"/>
    <x v="3"/>
    <n v="0"/>
    <n v="89.1"/>
    <n v="62782.080000000024"/>
  </r>
  <r>
    <n v="26"/>
    <n v="53"/>
    <d v="2025-10-22T00:00:00"/>
    <s v="2510-7.6"/>
    <s v="Chris Middle  works on BMX track"/>
    <x v="4"/>
    <n v="0"/>
    <n v="400"/>
    <n v="62382.080000000024"/>
  </r>
  <r>
    <n v="26"/>
    <n v="54"/>
    <d v="2025-10-23T00:00:00"/>
    <s v="2510-7.7"/>
    <s v="Royal British Legion Poppy Wreath 2025"/>
    <x v="17"/>
    <n v="0"/>
    <n v="50"/>
    <n v="62332.080000000024"/>
  </r>
  <r>
    <n v="26"/>
    <n v="56"/>
    <d v="2025-11-12T00:00:00"/>
    <s v="2511-7.1"/>
    <s v="Pryce  village work  Nov 2025 "/>
    <x v="2"/>
    <n v="0"/>
    <n v="282"/>
    <n v="62050.080000000024"/>
  </r>
  <r>
    <n v="26"/>
    <n v="57"/>
    <d v="2025-11-12T00:00:00"/>
    <s v="2511-7.2"/>
    <s v="Pryce  clearing of  flower bed Sept 2025  "/>
    <x v="1"/>
    <n v="0"/>
    <n v="20"/>
    <n v="62030.080000000024"/>
  </r>
  <r>
    <n v="26"/>
    <n v="58"/>
    <d v="2025-11-12T00:00:00"/>
    <s v="2511-7.3"/>
    <s v="Pedrick  Consultancy Fee 7 Oct 2025"/>
    <x v="3"/>
    <n v="0"/>
    <n v="89.1"/>
    <n v="61940.980000000025"/>
  </r>
  <r>
    <n v="26"/>
    <n v="59"/>
    <d v="2025-11-12T00:00:00"/>
    <s v="2511-7.4"/>
    <s v="Tony Bishton   various Parish Works Nov 2025"/>
    <x v="1"/>
    <n v="0"/>
    <n v="511"/>
    <n v="61429.980000000025"/>
  </r>
  <r>
    <n v="26"/>
    <n v="60"/>
    <d v="2025-11-18T00:00:00"/>
    <s v="2503-6.5"/>
    <s v="Lloyds Monthly Banking Charge-taken automatically"/>
    <x v="8"/>
    <n v="0"/>
    <n v="4.25"/>
    <n v="61425.730000000025"/>
  </r>
  <r>
    <n v="26"/>
    <n v="61"/>
    <d v="2025-12-10T00:00:00"/>
    <s v="2512-7.1"/>
    <s v="Pryce  village work  Dec 2025 "/>
    <x v="2"/>
    <n v="0"/>
    <n v="282"/>
    <n v="61143.730000000025"/>
  </r>
  <r>
    <n v="26"/>
    <n v="62"/>
    <d v="2025-12-10T00:00:00"/>
    <s v="2512-7.2"/>
    <s v="Pedrick  Consultancy Fee 8 Nov 2025"/>
    <x v="3"/>
    <n v="0"/>
    <n v="89.1"/>
    <n v="61054.630000000026"/>
  </r>
  <r>
    <n v="26"/>
    <n v="63"/>
    <d v="2025-12-10T00:00:00"/>
    <s v="2512-7.3"/>
    <s v="Pedrick  Consultancy Fee 9 Dec 2025"/>
    <x v="3"/>
    <n v="0"/>
    <n v="89.1"/>
    <n v="60965.530000000028"/>
  </r>
  <r>
    <n v="26"/>
    <n v="64"/>
    <d v="2025-12-10T00:00:00"/>
    <s v="2512-7.4"/>
    <s v="Pedrick  Consultancy Fee 10 Jan 2026"/>
    <x v="3"/>
    <n v="0"/>
    <n v="89.1"/>
    <n v="60876.430000000029"/>
  </r>
  <r>
    <n v="26"/>
    <n v="65"/>
    <d v="2025-12-10T00:00:00"/>
    <s v="2512-7.5"/>
    <s v="Ian A. Hutchinson   Clerk's Net Pay  Year-26  Qtr-3"/>
    <x v="13"/>
    <n v="0"/>
    <n v="1497.6"/>
    <n v="59378.830000000031"/>
  </r>
  <r>
    <n v="26"/>
    <n v="66"/>
    <d v="2025-12-10T00:00:00"/>
    <s v="2512-7.6"/>
    <s v="HMRC  Clerk's  PAYE + Employer NICs  Year-26  Qtr-3"/>
    <x v="14"/>
    <n v="0"/>
    <n v="467.7"/>
    <n v="58911.130000000034"/>
  </r>
  <r>
    <n v="26"/>
    <n v="67"/>
    <d v="2025-12-10T00:00:00"/>
    <s v="2512-7.7"/>
    <s v="Potters Electrical Annual Street Columns Inspection 2025"/>
    <x v="18"/>
    <n v="0"/>
    <n v="2622"/>
    <n v="56289.130000000034"/>
  </r>
  <r>
    <n v="26"/>
    <n v="68"/>
    <d v="2025-12-10T00:00:00"/>
    <s v="2512-7.8"/>
    <s v="Potters Electrical Street Lamp 59 Repair Nov 2025"/>
    <x v="18"/>
    <n v="0"/>
    <n v="252"/>
    <n v="56037.130000000034"/>
  </r>
  <r>
    <n v="26"/>
    <n v="69"/>
    <d v="2025-12-10T00:00:00"/>
    <s v="2512-7.9"/>
    <s v="Potters Electrical Xmas Tree Project 2025"/>
    <x v="17"/>
    <n v="0"/>
    <n v="1248"/>
    <n v="54789.130000000034"/>
  </r>
  <r>
    <n v="26"/>
    <n v="70"/>
    <d v="2025-12-16T00:00:00"/>
    <s v="2503-6.5"/>
    <s v="Lloyds Monthly Banking Charge-taken automatically"/>
    <x v="8"/>
    <n v="0"/>
    <n v="4.25"/>
    <n v="54784.880000000034"/>
  </r>
  <r>
    <n v="26"/>
    <n v="71"/>
    <d v="2026-01-14T00:00:00"/>
    <s v="2601-7.1"/>
    <s v="Parish Hall  Gift toward floor repairs"/>
    <x v="10"/>
    <n v="0"/>
    <n v="3000"/>
    <n v="51784.880000000034"/>
  </r>
  <r>
    <n v="26"/>
    <n v="72"/>
    <d v="2026-01-14T00:00:00"/>
    <s v="2601-7.2"/>
    <s v="Potters Electrical Street Lamp 50 Repair Dec 2025"/>
    <x v="18"/>
    <n v="0"/>
    <n v="204"/>
    <n v="51580.880000000034"/>
  </r>
  <r>
    <n v="26"/>
    <n v="73"/>
    <d v="2026-01-14T00:00:00"/>
    <s v="2601-7.3"/>
    <s v="Pryce  village work Jan 2026"/>
    <x v="2"/>
    <n v="0"/>
    <n v="282"/>
    <n v="51298.880000000034"/>
  </r>
  <r>
    <n v="26"/>
    <n v="74"/>
    <d v="2026-01-14T00:00:00"/>
    <s v="2601-7.4"/>
    <s v="Shropshire Council Election Fees May 2025"/>
    <x v="8"/>
    <n v="0"/>
    <n v="125"/>
    <n v="51173.880000000034"/>
  </r>
  <r>
    <n v="26"/>
    <n v="75"/>
    <d v="2026-01-19T00:00:00"/>
    <s v="2503-6.5"/>
    <s v="Lloyds Monthly Banking Charge-taken automatically"/>
    <x v="8"/>
    <n v="0"/>
    <n v="4.25"/>
    <n v="51169.630000000034"/>
  </r>
  <r>
    <n v="26"/>
    <n v="76"/>
    <d v="2026-02-11T00:00:00"/>
    <s v="2602-7.1"/>
    <s v="Shrewsbury Town Council  Grass Cutting 2025-26"/>
    <x v="5"/>
    <n v="0"/>
    <n v="1912.8"/>
    <n v="49256.830000000031"/>
  </r>
  <r>
    <n v="26"/>
    <s v="77a"/>
    <d v="2026-02-11T00:00:00"/>
    <s v="n/a"/>
    <s v="Banking Error - pymt 77 paid to wrong recipient"/>
    <x v="19"/>
    <m/>
    <n v="282"/>
    <n v="48974.830000000031"/>
  </r>
  <r>
    <n v="26"/>
    <n v="77"/>
    <d v="2026-02-11T00:00:00"/>
    <s v="2602-7.2"/>
    <s v="Pryce  village work Feb 2026"/>
    <x v="2"/>
    <n v="0"/>
    <n v="282"/>
    <n v="48692.830000000031"/>
  </r>
  <r>
    <n v="26"/>
    <n v="78"/>
    <d v="2026-02-11T00:00:00"/>
    <s v="2602-7.3"/>
    <s v="Potters Electrical  ANPR Camera Repairs Jan 2025"/>
    <x v="3"/>
    <n v="0"/>
    <n v="216"/>
    <n v="48476.830000000031"/>
  </r>
  <r>
    <n v="26"/>
    <n v="79"/>
    <d v="2026-02-11T00:00:00"/>
    <s v="2602-7.4"/>
    <s v="Shropshire Council Waste Bin Emptying 24/25 &amp; 25/26"/>
    <x v="1"/>
    <n v="0"/>
    <n v="774.28"/>
    <n v="47702.550000000032"/>
  </r>
  <r>
    <n v="26"/>
    <n v="80"/>
    <d v="2026-02-11T00:00:00"/>
    <s v="2602-7.5"/>
    <s v="Pedrick  Consultancy Fee 11 Feb 2026"/>
    <x v="3"/>
    <n v="0"/>
    <n v="89.1"/>
    <n v="47613.450000000033"/>
  </r>
  <r>
    <n v="26"/>
    <n v="81"/>
    <d v="2026-02-11T00:00:00"/>
    <s v="2602-7.6"/>
    <s v="Pedrick  Consultancy Fee 12 Mar 2026"/>
    <x v="3"/>
    <n v="0"/>
    <n v="89.1"/>
    <n v="47524.350000000035"/>
  </r>
  <r>
    <n v="26"/>
    <n v="82"/>
    <d v="2026-02-11T00:00:00"/>
    <s v="2602-7.7"/>
    <s v="Tony Bishton   various Parish Works Feb 2026"/>
    <x v="1"/>
    <n v="0"/>
    <n v="95"/>
    <n v="47429.350000000035"/>
  </r>
  <r>
    <n v="26"/>
    <s v="77b"/>
    <d v="2026-02-12T00:00:00"/>
    <s v="n/a"/>
    <s v="Potters Electrical - Refund for pymt 77a banking error"/>
    <x v="20"/>
    <n v="282"/>
    <n v="0"/>
    <n v="47711.350000000035"/>
  </r>
  <r>
    <n v="26"/>
    <n v="83"/>
    <d v="2026-02-17T00:00:00"/>
    <s v="2503-6.5"/>
    <s v="Lloyds Monthly Banking Charge-taken automatically"/>
    <x v="8"/>
    <n v="0"/>
    <n v="4.25"/>
    <n v="47707.100000000035"/>
  </r>
  <r>
    <n v="26"/>
    <n v="84"/>
    <d v="2026-03-11T00:00:00"/>
    <s v="2603-7.1"/>
    <s v="Pryce  village work Feb 2026"/>
    <x v="2"/>
    <n v="0"/>
    <n v="282"/>
    <n v="47425.100000000035"/>
  </r>
  <r>
    <n v="26"/>
    <n v="85"/>
    <d v="2026-03-11T00:00:00"/>
    <s v="2603-7.2"/>
    <s v="ShropTech  Min Website Year-27"/>
    <x v="11"/>
    <n v="0"/>
    <n v="88"/>
    <n v="47337.100000000035"/>
  </r>
  <r>
    <n v="26"/>
    <n v="86"/>
    <d v="2026-03-11T00:00:00"/>
    <s v="2603-7.3"/>
    <s v="Ian A. Hutchinson   Clerk's Net Pay  Year-26  Qtr-4"/>
    <x v="13"/>
    <n v="0"/>
    <n v="1497.6"/>
    <n v="45839.500000000036"/>
  </r>
  <r>
    <n v="26"/>
    <n v="87"/>
    <d v="2026-03-11T00:00:00"/>
    <s v="2603-7.4"/>
    <s v="HMRC  Clerk's  PAYE + Employer NICs  Year-26  Qtr-4"/>
    <x v="14"/>
    <n v="0"/>
    <n v="467.7"/>
    <n v="45371.800000000039"/>
  </r>
  <r>
    <n v="26"/>
    <n v="88"/>
    <d v="2026-03-11T00:00:00"/>
    <s v="2603-7.5"/>
    <s v="Ian A. Hutchinson  Clerk's Annual Expense Claim-26"/>
    <x v="21"/>
    <n v="0"/>
    <n v="447"/>
    <n v="44924.800000000039"/>
  </r>
  <r>
    <n v="26"/>
    <n v="89"/>
    <d v="2026-03-11T00:00:00"/>
    <s v="2603-7.6"/>
    <s v="Ray Parry Playgrounds  RoSPA Annual Inspections"/>
    <x v="4"/>
    <n v="0"/>
    <n v="432"/>
    <n v="44492.800000000039"/>
  </r>
  <r>
    <n v="26"/>
    <n v="90"/>
    <d v="2026-03-17T00:00:00"/>
    <s v="2503-6.5"/>
    <s v="Lloyds Monthly Banking Charge-taken automatically"/>
    <x v="8"/>
    <n v="0"/>
    <n v="4.25"/>
    <n v="44488.550000000039"/>
  </r>
  <r>
    <m/>
    <m/>
    <m/>
    <m/>
    <m/>
    <x v="22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3" minRefreshableVersion="3" showCalcMbrs="0" useAutoFormatting="1" colGrandTotals="0" itemPrintTitles="1" createdVersion="3" indent="0" outline="1" outlineData="1" multipleFieldFilters="0">
  <location ref="A4:C10" firstHeaderRow="1" firstDataRow="2" firstDataCol="1"/>
  <pivotFields count="10">
    <pivotField showAll="0"/>
    <pivotField showAll="0"/>
    <pivotField showAll="0"/>
    <pivotField showAll="0"/>
    <pivotField showAll="0"/>
    <pivotField axis="axisRow" showAll="0">
      <items count="24">
        <item x="3"/>
        <item x="6"/>
        <item x="2"/>
        <item x="16"/>
        <item x="15"/>
        <item x="21"/>
        <item x="8"/>
        <item x="5"/>
        <item x="10"/>
        <item x="0"/>
        <item x="12"/>
        <item x="18"/>
        <item x="20"/>
        <item x="19"/>
        <item x="11"/>
        <item x="13"/>
        <item x="14"/>
        <item x="4"/>
        <item x="9"/>
        <item x="17"/>
        <item x="7"/>
        <item x="1"/>
        <item x="22"/>
        <item t="default"/>
      </items>
    </pivotField>
    <pivotField dataField="1" showAll="0"/>
    <pivotField dataField="1" showAll="0"/>
    <pivotField showAll="0"/>
    <pivotField axis="axisRow" showAll="0" defaultSubtotal="0">
      <items count="5">
        <item n="All Other Payments" sd="0" x="4"/>
        <item n="Total Other Receipts" sd="0" x="3"/>
        <item n="Staff Costs" sd="0" x="2"/>
        <item n="Precept" sd="0" x="0"/>
        <item h="1" x="1"/>
      </items>
    </pivotField>
  </pivotFields>
  <rowFields count="2">
    <field x="9"/>
    <field x="5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CREDITS £" fld="6" baseField="0" baseItem="0"/>
    <dataField name="Sum of DEBITS £" fld="7" baseField="0" baseItem="0"/>
  </dataFields>
  <formats count="8">
    <format dxfId="7">
      <pivotArea collapsedLevelsAreSubtotals="1" fieldPosition="0">
        <references count="2">
          <reference field="5" count="15">
            <x v="0"/>
            <x v="1"/>
            <x v="2"/>
            <x v="4"/>
            <x v="5"/>
            <x v="6"/>
            <x v="7"/>
            <x v="8"/>
            <x v="10"/>
            <x v="11"/>
            <x v="13"/>
            <x v="14"/>
            <x v="17"/>
            <x v="19"/>
            <x v="21"/>
          </reference>
          <reference field="9" count="1" selected="0">
            <x v="0"/>
          </reference>
        </references>
      </pivotArea>
    </format>
    <format dxfId="6">
      <pivotArea collapsedLevelsAreSubtotals="1" fieldPosition="0">
        <references count="1">
          <reference field="9" count="1">
            <x v="1"/>
          </reference>
        </references>
      </pivotArea>
    </format>
    <format dxfId="5">
      <pivotArea collapsedLevelsAreSubtotals="1" fieldPosition="0">
        <references count="2">
          <reference field="5" count="4">
            <x v="3"/>
            <x v="9"/>
            <x v="12"/>
            <x v="20"/>
          </reference>
          <reference field="9" count="1" selected="0">
            <x v="1"/>
          </reference>
        </references>
      </pivotArea>
    </format>
    <format dxfId="4">
      <pivotArea collapsedLevelsAreSubtotals="1" fieldPosition="0">
        <references count="1">
          <reference field="9" count="1">
            <x v="2"/>
          </reference>
        </references>
      </pivotArea>
    </format>
    <format dxfId="3">
      <pivotArea collapsedLevelsAreSubtotals="1" fieldPosition="0">
        <references count="2">
          <reference field="5" count="2">
            <x v="15"/>
            <x v="16"/>
          </reference>
          <reference field="9" count="1" selected="0">
            <x v="2"/>
          </reference>
        </references>
      </pivotArea>
    </format>
    <format dxfId="2">
      <pivotArea collapsedLevelsAreSubtotals="1" fieldPosition="0">
        <references count="1">
          <reference field="9" count="1">
            <x v="3"/>
          </reference>
        </references>
      </pivotArea>
    </format>
    <format dxfId="1">
      <pivotArea collapsedLevelsAreSubtotals="1" fieldPosition="0">
        <references count="2">
          <reference field="5" count="1">
            <x v="18"/>
          </reference>
          <reference field="9" count="1" selected="0">
            <x v="3"/>
          </reference>
        </references>
      </pivotArea>
    </format>
    <format dxfId="0">
      <pivotArea grandRow="1" outline="0" collapsedLevelsAreSubtotals="1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topLeftCell="A71" workbookViewId="0">
      <selection activeCell="E94" sqref="E94"/>
    </sheetView>
  </sheetViews>
  <sheetFormatPr defaultRowHeight="15.75"/>
  <cols>
    <col min="1" max="1" width="5.28515625" style="1" bestFit="1" customWidth="1"/>
    <col min="2" max="2" width="4.140625" style="1" bestFit="1" customWidth="1"/>
    <col min="3" max="3" width="11" style="1" bestFit="1" customWidth="1"/>
    <col min="4" max="4" width="9.140625" style="1" bestFit="1" customWidth="1"/>
    <col min="5" max="5" width="53.85546875" style="1" bestFit="1" customWidth="1"/>
    <col min="6" max="6" width="11.28515625" style="1" bestFit="1" customWidth="1"/>
    <col min="7" max="8" width="11.5703125" style="2" bestFit="1" customWidth="1"/>
    <col min="9" max="9" width="11.7109375" style="2" bestFit="1" customWidth="1"/>
    <col min="10" max="10" width="9.140625" style="2"/>
    <col min="11" max="11" width="11.5703125" style="2" bestFit="1" customWidth="1"/>
    <col min="12" max="16384" width="9.140625" style="2"/>
  </cols>
  <sheetData>
    <row r="1" spans="1:9" ht="21.75" thickBot="1">
      <c r="A1" s="64" t="s">
        <v>153</v>
      </c>
      <c r="B1" s="65"/>
      <c r="C1" s="65"/>
      <c r="D1" s="65"/>
      <c r="E1" s="65"/>
      <c r="F1" s="65"/>
      <c r="G1" s="65"/>
      <c r="H1" s="65"/>
      <c r="I1" s="66"/>
    </row>
    <row r="2" spans="1:9" ht="16.5" thickBot="1">
      <c r="A2" s="69" t="s">
        <v>152</v>
      </c>
      <c r="B2" s="70"/>
      <c r="C2" s="71"/>
      <c r="D2" s="71"/>
      <c r="E2" s="71"/>
      <c r="F2" s="71"/>
      <c r="G2" s="71"/>
      <c r="H2" s="71"/>
      <c r="I2" s="3">
        <v>37228.22</v>
      </c>
    </row>
    <row r="3" spans="1:9" ht="16.5" thickBot="1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6" t="s">
        <v>147</v>
      </c>
      <c r="H3" s="6" t="s">
        <v>148</v>
      </c>
      <c r="I3" s="7" t="s">
        <v>149</v>
      </c>
    </row>
    <row r="4" spans="1:9">
      <c r="A4" s="21">
        <v>26</v>
      </c>
      <c r="B4" s="22" t="s">
        <v>6</v>
      </c>
      <c r="C4" s="23">
        <v>45748</v>
      </c>
      <c r="D4" s="22" t="s">
        <v>7</v>
      </c>
      <c r="E4" s="22" t="s">
        <v>8</v>
      </c>
      <c r="F4" s="22" t="s">
        <v>9</v>
      </c>
      <c r="G4" s="24">
        <v>25</v>
      </c>
      <c r="H4" s="24">
        <v>0</v>
      </c>
      <c r="I4" s="25">
        <f>I2+G4-H4</f>
        <v>37253.22</v>
      </c>
    </row>
    <row r="5" spans="1:9">
      <c r="A5" s="8">
        <v>26</v>
      </c>
      <c r="B5" s="9">
        <v>1</v>
      </c>
      <c r="C5" s="10">
        <v>45756</v>
      </c>
      <c r="D5" s="9" t="s">
        <v>10</v>
      </c>
      <c r="E5" s="9" t="s">
        <v>11</v>
      </c>
      <c r="F5" s="9" t="s">
        <v>12</v>
      </c>
      <c r="G5" s="16">
        <v>0</v>
      </c>
      <c r="H5" s="16">
        <v>18.920000000000002</v>
      </c>
      <c r="I5" s="17">
        <f>I4+G5-H5</f>
        <v>37234.300000000003</v>
      </c>
    </row>
    <row r="6" spans="1:9">
      <c r="A6" s="8">
        <v>26</v>
      </c>
      <c r="B6" s="9">
        <v>2</v>
      </c>
      <c r="C6" s="10">
        <v>45756</v>
      </c>
      <c r="D6" s="9" t="s">
        <v>13</v>
      </c>
      <c r="E6" s="9" t="s">
        <v>14</v>
      </c>
      <c r="F6" s="9" t="s">
        <v>15</v>
      </c>
      <c r="G6" s="16">
        <v>0</v>
      </c>
      <c r="H6" s="16">
        <v>282</v>
      </c>
      <c r="I6" s="17">
        <f t="shared" ref="I6:I70" si="0">I5+G6-H6</f>
        <v>36952.300000000003</v>
      </c>
    </row>
    <row r="7" spans="1:9">
      <c r="A7" s="8">
        <v>26</v>
      </c>
      <c r="B7" s="9">
        <v>3</v>
      </c>
      <c r="C7" s="10">
        <v>45756</v>
      </c>
      <c r="D7" s="9" t="s">
        <v>16</v>
      </c>
      <c r="E7" s="9" t="s">
        <v>17</v>
      </c>
      <c r="F7" s="9" t="s">
        <v>18</v>
      </c>
      <c r="G7" s="16">
        <v>0</v>
      </c>
      <c r="H7" s="16">
        <v>89.1</v>
      </c>
      <c r="I7" s="17">
        <f t="shared" si="0"/>
        <v>36863.200000000004</v>
      </c>
    </row>
    <row r="8" spans="1:9">
      <c r="A8" s="8">
        <v>26</v>
      </c>
      <c r="B8" s="9">
        <v>4</v>
      </c>
      <c r="C8" s="10">
        <v>45756</v>
      </c>
      <c r="D8" s="9" t="s">
        <v>19</v>
      </c>
      <c r="E8" s="9" t="s">
        <v>20</v>
      </c>
      <c r="F8" s="9" t="s">
        <v>18</v>
      </c>
      <c r="G8" s="16">
        <v>0</v>
      </c>
      <c r="H8" s="16">
        <v>1152</v>
      </c>
      <c r="I8" s="17">
        <f t="shared" si="0"/>
        <v>35711.200000000004</v>
      </c>
    </row>
    <row r="9" spans="1:9">
      <c r="A9" s="8">
        <v>26</v>
      </c>
      <c r="B9" s="9">
        <v>5</v>
      </c>
      <c r="C9" s="10">
        <v>45756</v>
      </c>
      <c r="D9" s="9" t="s">
        <v>21</v>
      </c>
      <c r="E9" s="9" t="s">
        <v>22</v>
      </c>
      <c r="F9" s="9" t="s">
        <v>23</v>
      </c>
      <c r="G9" s="16">
        <v>0</v>
      </c>
      <c r="H9" s="16">
        <v>200</v>
      </c>
      <c r="I9" s="17">
        <f t="shared" si="0"/>
        <v>35511.200000000004</v>
      </c>
    </row>
    <row r="10" spans="1:9">
      <c r="A10" s="8">
        <v>26</v>
      </c>
      <c r="B10" s="9">
        <v>6</v>
      </c>
      <c r="C10" s="10">
        <v>45756</v>
      </c>
      <c r="D10" s="9" t="s">
        <v>24</v>
      </c>
      <c r="E10" s="9" t="s">
        <v>25</v>
      </c>
      <c r="F10" s="9" t="s">
        <v>18</v>
      </c>
      <c r="G10" s="16">
        <v>0</v>
      </c>
      <c r="H10" s="16">
        <v>597.85</v>
      </c>
      <c r="I10" s="17">
        <f t="shared" si="0"/>
        <v>34913.350000000006</v>
      </c>
    </row>
    <row r="11" spans="1:9">
      <c r="A11" s="8">
        <v>26</v>
      </c>
      <c r="B11" s="9">
        <v>7</v>
      </c>
      <c r="C11" s="10">
        <v>45756</v>
      </c>
      <c r="D11" s="9" t="s">
        <v>26</v>
      </c>
      <c r="E11" s="9" t="s">
        <v>27</v>
      </c>
      <c r="F11" s="9" t="s">
        <v>28</v>
      </c>
      <c r="G11" s="16">
        <v>0</v>
      </c>
      <c r="H11" s="16">
        <v>10</v>
      </c>
      <c r="I11" s="17">
        <f t="shared" si="0"/>
        <v>34903.350000000006</v>
      </c>
    </row>
    <row r="12" spans="1:9">
      <c r="A12" s="8">
        <v>26</v>
      </c>
      <c r="B12" s="9">
        <v>8</v>
      </c>
      <c r="C12" s="10">
        <v>45756</v>
      </c>
      <c r="D12" s="9" t="s">
        <v>29</v>
      </c>
      <c r="E12" s="9" t="s">
        <v>30</v>
      </c>
      <c r="F12" s="9" t="s">
        <v>31</v>
      </c>
      <c r="G12" s="16">
        <v>0</v>
      </c>
      <c r="H12" s="16">
        <v>50</v>
      </c>
      <c r="I12" s="17">
        <f t="shared" si="0"/>
        <v>34853.350000000006</v>
      </c>
    </row>
    <row r="13" spans="1:9">
      <c r="A13" s="8">
        <v>26</v>
      </c>
      <c r="B13" s="9" t="s">
        <v>32</v>
      </c>
      <c r="C13" s="10">
        <v>45758</v>
      </c>
      <c r="D13" s="9" t="s">
        <v>33</v>
      </c>
      <c r="E13" s="9" t="s">
        <v>34</v>
      </c>
      <c r="F13" s="9" t="s">
        <v>9</v>
      </c>
      <c r="G13" s="16">
        <v>25</v>
      </c>
      <c r="H13" s="16">
        <v>0</v>
      </c>
      <c r="I13" s="17">
        <f t="shared" si="0"/>
        <v>34878.350000000006</v>
      </c>
    </row>
    <row r="14" spans="1:9">
      <c r="A14" s="8">
        <v>26</v>
      </c>
      <c r="B14" s="9" t="s">
        <v>35</v>
      </c>
      <c r="C14" s="10">
        <v>45764</v>
      </c>
      <c r="D14" s="9" t="s">
        <v>36</v>
      </c>
      <c r="E14" s="9" t="s">
        <v>37</v>
      </c>
      <c r="F14" s="9" t="s">
        <v>38</v>
      </c>
      <c r="G14" s="16">
        <v>2006.25</v>
      </c>
      <c r="H14" s="16">
        <v>0</v>
      </c>
      <c r="I14" s="17">
        <f t="shared" si="0"/>
        <v>36884.600000000006</v>
      </c>
    </row>
    <row r="15" spans="1:9">
      <c r="A15" s="8">
        <v>26</v>
      </c>
      <c r="B15" s="9">
        <v>9</v>
      </c>
      <c r="C15" s="10">
        <v>45769</v>
      </c>
      <c r="D15" s="9" t="s">
        <v>39</v>
      </c>
      <c r="E15" s="9" t="s">
        <v>40</v>
      </c>
      <c r="F15" s="9" t="s">
        <v>41</v>
      </c>
      <c r="G15" s="16">
        <v>0</v>
      </c>
      <c r="H15" s="16">
        <v>4.25</v>
      </c>
      <c r="I15" s="17">
        <f t="shared" si="0"/>
        <v>36880.350000000006</v>
      </c>
    </row>
    <row r="16" spans="1:9">
      <c r="A16" s="8">
        <v>26</v>
      </c>
      <c r="B16" s="9" t="s">
        <v>42</v>
      </c>
      <c r="C16" s="10">
        <v>45772</v>
      </c>
      <c r="D16" s="9" t="s">
        <v>43</v>
      </c>
      <c r="E16" s="9" t="s">
        <v>44</v>
      </c>
      <c r="F16" s="9" t="s">
        <v>45</v>
      </c>
      <c r="G16" s="16">
        <v>30000</v>
      </c>
      <c r="H16" s="16">
        <v>0</v>
      </c>
      <c r="I16" s="17">
        <f t="shared" si="0"/>
        <v>66880.350000000006</v>
      </c>
    </row>
    <row r="17" spans="1:9">
      <c r="A17" s="8">
        <v>26</v>
      </c>
      <c r="B17" s="9">
        <v>10</v>
      </c>
      <c r="C17" s="10">
        <v>45791</v>
      </c>
      <c r="D17" s="9" t="s">
        <v>46</v>
      </c>
      <c r="E17" s="9" t="s">
        <v>47</v>
      </c>
      <c r="F17" s="9" t="s">
        <v>12</v>
      </c>
      <c r="G17" s="16">
        <v>0</v>
      </c>
      <c r="H17" s="16">
        <v>18.920000000000002</v>
      </c>
      <c r="I17" s="17">
        <f t="shared" si="0"/>
        <v>66861.430000000008</v>
      </c>
    </row>
    <row r="18" spans="1:9">
      <c r="A18" s="8">
        <v>26</v>
      </c>
      <c r="B18" s="9">
        <v>11</v>
      </c>
      <c r="C18" s="10">
        <v>45791</v>
      </c>
      <c r="D18" s="9" t="s">
        <v>48</v>
      </c>
      <c r="E18" s="9" t="s">
        <v>49</v>
      </c>
      <c r="F18" s="9" t="s">
        <v>15</v>
      </c>
      <c r="G18" s="16">
        <v>0</v>
      </c>
      <c r="H18" s="16">
        <v>282</v>
      </c>
      <c r="I18" s="17">
        <f t="shared" si="0"/>
        <v>66579.430000000008</v>
      </c>
    </row>
    <row r="19" spans="1:9">
      <c r="A19" s="8">
        <v>26</v>
      </c>
      <c r="B19" s="9">
        <v>12</v>
      </c>
      <c r="C19" s="10">
        <v>45791</v>
      </c>
      <c r="D19" s="9" t="s">
        <v>50</v>
      </c>
      <c r="E19" s="9" t="s">
        <v>51</v>
      </c>
      <c r="F19" s="9" t="s">
        <v>52</v>
      </c>
      <c r="G19" s="16">
        <v>0</v>
      </c>
      <c r="H19" s="16">
        <v>250</v>
      </c>
      <c r="I19" s="17">
        <f t="shared" si="0"/>
        <v>66329.430000000008</v>
      </c>
    </row>
    <row r="20" spans="1:9">
      <c r="A20" s="8">
        <v>26</v>
      </c>
      <c r="B20" s="9">
        <v>13</v>
      </c>
      <c r="C20" s="10">
        <v>45791</v>
      </c>
      <c r="D20" s="9" t="s">
        <v>53</v>
      </c>
      <c r="E20" s="9" t="s">
        <v>54</v>
      </c>
      <c r="F20" s="9" t="s">
        <v>12</v>
      </c>
      <c r="G20" s="16">
        <v>0</v>
      </c>
      <c r="H20" s="16">
        <v>77.94</v>
      </c>
      <c r="I20" s="17">
        <f t="shared" si="0"/>
        <v>66251.490000000005</v>
      </c>
    </row>
    <row r="21" spans="1:9">
      <c r="A21" s="8">
        <v>26</v>
      </c>
      <c r="B21" s="9">
        <v>14</v>
      </c>
      <c r="C21" s="10">
        <v>45791</v>
      </c>
      <c r="D21" s="9" t="s">
        <v>55</v>
      </c>
      <c r="E21" s="9" t="s">
        <v>56</v>
      </c>
      <c r="F21" s="9" t="s">
        <v>57</v>
      </c>
      <c r="G21" s="16">
        <v>0</v>
      </c>
      <c r="H21" s="16">
        <v>258</v>
      </c>
      <c r="I21" s="17">
        <f t="shared" si="0"/>
        <v>65993.490000000005</v>
      </c>
    </row>
    <row r="22" spans="1:9">
      <c r="A22" s="8">
        <v>26</v>
      </c>
      <c r="B22" s="9">
        <v>15</v>
      </c>
      <c r="C22" s="10">
        <v>45791</v>
      </c>
      <c r="D22" s="9" t="s">
        <v>58</v>
      </c>
      <c r="E22" s="9" t="s">
        <v>59</v>
      </c>
      <c r="F22" s="9" t="s">
        <v>60</v>
      </c>
      <c r="G22" s="16">
        <v>0</v>
      </c>
      <c r="H22" s="16">
        <v>1009.78</v>
      </c>
      <c r="I22" s="17">
        <f t="shared" si="0"/>
        <v>64983.710000000006</v>
      </c>
    </row>
    <row r="23" spans="1:9">
      <c r="A23" s="8">
        <v>26</v>
      </c>
      <c r="B23" s="9">
        <v>16</v>
      </c>
      <c r="C23" s="10">
        <v>45791</v>
      </c>
      <c r="D23" s="9" t="s">
        <v>61</v>
      </c>
      <c r="E23" s="9" t="s">
        <v>62</v>
      </c>
      <c r="F23" s="9" t="s">
        <v>23</v>
      </c>
      <c r="G23" s="16">
        <v>0</v>
      </c>
      <c r="H23" s="16">
        <v>60</v>
      </c>
      <c r="I23" s="17">
        <f t="shared" si="0"/>
        <v>64923.710000000006</v>
      </c>
    </row>
    <row r="24" spans="1:9">
      <c r="A24" s="8">
        <v>26</v>
      </c>
      <c r="B24" s="9">
        <v>17</v>
      </c>
      <c r="C24" s="10">
        <v>45791</v>
      </c>
      <c r="D24" s="9" t="s">
        <v>63</v>
      </c>
      <c r="E24" s="9" t="s">
        <v>64</v>
      </c>
      <c r="F24" s="9" t="s">
        <v>12</v>
      </c>
      <c r="G24" s="16">
        <v>0</v>
      </c>
      <c r="H24" s="16">
        <v>235</v>
      </c>
      <c r="I24" s="17">
        <f t="shared" si="0"/>
        <v>64688.710000000006</v>
      </c>
    </row>
    <row r="25" spans="1:9">
      <c r="A25" s="8">
        <v>26</v>
      </c>
      <c r="B25" s="9">
        <v>18</v>
      </c>
      <c r="C25" s="10">
        <v>45796</v>
      </c>
      <c r="D25" s="9" t="s">
        <v>39</v>
      </c>
      <c r="E25" s="9" t="s">
        <v>65</v>
      </c>
      <c r="F25" s="9" t="s">
        <v>41</v>
      </c>
      <c r="G25" s="16">
        <v>0</v>
      </c>
      <c r="H25" s="16">
        <v>4.25</v>
      </c>
      <c r="I25" s="17">
        <f t="shared" si="0"/>
        <v>64684.460000000006</v>
      </c>
    </row>
    <row r="26" spans="1:9">
      <c r="A26" s="8">
        <v>26</v>
      </c>
      <c r="B26" s="9">
        <v>19</v>
      </c>
      <c r="C26" s="10">
        <v>45819</v>
      </c>
      <c r="D26" s="9" t="s">
        <v>66</v>
      </c>
      <c r="E26" s="9" t="s">
        <v>67</v>
      </c>
      <c r="F26" s="9" t="s">
        <v>12</v>
      </c>
      <c r="G26" s="16">
        <v>0</v>
      </c>
      <c r="H26" s="16">
        <v>18.920000000000002</v>
      </c>
      <c r="I26" s="17">
        <f t="shared" si="0"/>
        <v>64665.540000000008</v>
      </c>
    </row>
    <row r="27" spans="1:9">
      <c r="A27" s="8">
        <v>26</v>
      </c>
      <c r="B27" s="9">
        <v>20</v>
      </c>
      <c r="C27" s="10">
        <v>45819</v>
      </c>
      <c r="D27" s="9" t="s">
        <v>68</v>
      </c>
      <c r="E27" s="9" t="s">
        <v>69</v>
      </c>
      <c r="F27" s="9" t="s">
        <v>15</v>
      </c>
      <c r="G27" s="16">
        <v>0</v>
      </c>
      <c r="H27" s="16">
        <v>282</v>
      </c>
      <c r="I27" s="17">
        <f t="shared" si="0"/>
        <v>64383.540000000008</v>
      </c>
    </row>
    <row r="28" spans="1:9">
      <c r="A28" s="8">
        <v>26</v>
      </c>
      <c r="B28" s="9">
        <v>21</v>
      </c>
      <c r="C28" s="10">
        <v>45819</v>
      </c>
      <c r="D28" s="9" t="s">
        <v>70</v>
      </c>
      <c r="E28" s="9" t="s">
        <v>71</v>
      </c>
      <c r="F28" s="9" t="s">
        <v>72</v>
      </c>
      <c r="G28" s="16">
        <v>0</v>
      </c>
      <c r="H28" s="16">
        <v>1497.6</v>
      </c>
      <c r="I28" s="17">
        <f t="shared" si="0"/>
        <v>62885.94000000001</v>
      </c>
    </row>
    <row r="29" spans="1:9">
      <c r="A29" s="8">
        <v>26</v>
      </c>
      <c r="B29" s="9">
        <v>22</v>
      </c>
      <c r="C29" s="10">
        <v>45819</v>
      </c>
      <c r="D29" s="9" t="s">
        <v>73</v>
      </c>
      <c r="E29" s="9" t="s">
        <v>74</v>
      </c>
      <c r="F29" s="9" t="s">
        <v>75</v>
      </c>
      <c r="G29" s="16">
        <v>0</v>
      </c>
      <c r="H29" s="16">
        <v>467.7</v>
      </c>
      <c r="I29" s="17">
        <f t="shared" si="0"/>
        <v>62418.240000000013</v>
      </c>
    </row>
    <row r="30" spans="1:9">
      <c r="A30" s="8">
        <v>26</v>
      </c>
      <c r="B30" s="9">
        <v>23</v>
      </c>
      <c r="C30" s="10">
        <v>45819</v>
      </c>
      <c r="D30" s="9" t="s">
        <v>76</v>
      </c>
      <c r="E30" s="9" t="s">
        <v>77</v>
      </c>
      <c r="F30" s="9" t="s">
        <v>18</v>
      </c>
      <c r="G30" s="16">
        <v>0</v>
      </c>
      <c r="H30" s="16">
        <v>89.1</v>
      </c>
      <c r="I30" s="17">
        <f t="shared" si="0"/>
        <v>62329.140000000014</v>
      </c>
    </row>
    <row r="31" spans="1:9">
      <c r="A31" s="8">
        <v>26</v>
      </c>
      <c r="B31" s="9">
        <v>24</v>
      </c>
      <c r="C31" s="10">
        <v>45819</v>
      </c>
      <c r="D31" s="9" t="s">
        <v>78</v>
      </c>
      <c r="E31" s="9" t="s">
        <v>79</v>
      </c>
      <c r="F31" s="9" t="s">
        <v>80</v>
      </c>
      <c r="G31" s="16">
        <v>0</v>
      </c>
      <c r="H31" s="16">
        <v>3768.42</v>
      </c>
      <c r="I31" s="17">
        <f t="shared" si="0"/>
        <v>58560.720000000016</v>
      </c>
    </row>
    <row r="32" spans="1:9">
      <c r="A32" s="8">
        <v>26</v>
      </c>
      <c r="B32" s="9">
        <v>25</v>
      </c>
      <c r="C32" s="10">
        <v>45819</v>
      </c>
      <c r="D32" s="9" t="s">
        <v>81</v>
      </c>
      <c r="E32" s="9" t="s">
        <v>82</v>
      </c>
      <c r="F32" s="9" t="s">
        <v>12</v>
      </c>
      <c r="G32" s="16">
        <v>0</v>
      </c>
      <c r="H32" s="16">
        <v>20</v>
      </c>
      <c r="I32" s="17">
        <f t="shared" si="0"/>
        <v>58540.720000000016</v>
      </c>
    </row>
    <row r="33" spans="1:9">
      <c r="A33" s="8">
        <v>26</v>
      </c>
      <c r="B33" s="9">
        <v>26</v>
      </c>
      <c r="C33" s="10">
        <v>45819</v>
      </c>
      <c r="D33" s="9" t="s">
        <v>83</v>
      </c>
      <c r="E33" s="9" t="s">
        <v>84</v>
      </c>
      <c r="F33" s="9" t="s">
        <v>18</v>
      </c>
      <c r="G33" s="16">
        <v>0</v>
      </c>
      <c r="H33" s="16">
        <v>89.1</v>
      </c>
      <c r="I33" s="17">
        <f t="shared" si="0"/>
        <v>58451.620000000017</v>
      </c>
    </row>
    <row r="34" spans="1:9">
      <c r="A34" s="8">
        <v>26</v>
      </c>
      <c r="B34" s="9">
        <v>27</v>
      </c>
      <c r="C34" s="10">
        <v>45825</v>
      </c>
      <c r="D34" s="9" t="s">
        <v>39</v>
      </c>
      <c r="E34" s="9" t="s">
        <v>65</v>
      </c>
      <c r="F34" s="9" t="s">
        <v>41</v>
      </c>
      <c r="G34" s="16">
        <v>0</v>
      </c>
      <c r="H34" s="16">
        <v>4.25</v>
      </c>
      <c r="I34" s="17">
        <f t="shared" si="0"/>
        <v>58447.370000000017</v>
      </c>
    </row>
    <row r="35" spans="1:9">
      <c r="A35" s="8">
        <v>26</v>
      </c>
      <c r="B35" s="9" t="s">
        <v>85</v>
      </c>
      <c r="C35" s="10">
        <v>45834</v>
      </c>
      <c r="D35" s="9" t="s">
        <v>86</v>
      </c>
      <c r="E35" s="9" t="s">
        <v>87</v>
      </c>
      <c r="F35" s="9" t="s">
        <v>88</v>
      </c>
      <c r="G35" s="16">
        <v>9620.99</v>
      </c>
      <c r="H35" s="16">
        <v>0</v>
      </c>
      <c r="I35" s="17">
        <f t="shared" si="0"/>
        <v>68068.360000000015</v>
      </c>
    </row>
    <row r="36" spans="1:9">
      <c r="A36" s="8">
        <v>26</v>
      </c>
      <c r="B36" s="9">
        <v>28</v>
      </c>
      <c r="C36" s="10">
        <v>45847</v>
      </c>
      <c r="D36" s="9" t="s">
        <v>89</v>
      </c>
      <c r="E36" s="9" t="s">
        <v>90</v>
      </c>
      <c r="F36" s="9" t="s">
        <v>12</v>
      </c>
      <c r="G36" s="16">
        <v>0</v>
      </c>
      <c r="H36" s="16">
        <v>18.920000000000002</v>
      </c>
      <c r="I36" s="17">
        <f t="shared" si="0"/>
        <v>68049.440000000017</v>
      </c>
    </row>
    <row r="37" spans="1:9">
      <c r="A37" s="8">
        <v>26</v>
      </c>
      <c r="B37" s="9">
        <v>29</v>
      </c>
      <c r="C37" s="10">
        <v>45847</v>
      </c>
      <c r="D37" s="9" t="s">
        <v>91</v>
      </c>
      <c r="E37" s="9" t="s">
        <v>92</v>
      </c>
      <c r="F37" s="9" t="s">
        <v>15</v>
      </c>
      <c r="G37" s="16">
        <v>0</v>
      </c>
      <c r="H37" s="16">
        <v>282</v>
      </c>
      <c r="I37" s="17">
        <f t="shared" si="0"/>
        <v>67767.440000000017</v>
      </c>
    </row>
    <row r="38" spans="1:9">
      <c r="A38" s="8">
        <v>26</v>
      </c>
      <c r="B38" s="9">
        <v>30</v>
      </c>
      <c r="C38" s="10">
        <v>45847</v>
      </c>
      <c r="D38" s="9" t="s">
        <v>93</v>
      </c>
      <c r="E38" s="9" t="s">
        <v>94</v>
      </c>
      <c r="F38" s="9" t="s">
        <v>41</v>
      </c>
      <c r="G38" s="16">
        <v>0</v>
      </c>
      <c r="H38" s="16">
        <v>378</v>
      </c>
      <c r="I38" s="17">
        <f t="shared" si="0"/>
        <v>67389.440000000017</v>
      </c>
    </row>
    <row r="39" spans="1:9">
      <c r="A39" s="8">
        <v>26</v>
      </c>
      <c r="B39" s="9">
        <v>31</v>
      </c>
      <c r="C39" s="10">
        <v>45847</v>
      </c>
      <c r="D39" s="9" t="s">
        <v>95</v>
      </c>
      <c r="E39" s="9" t="s">
        <v>96</v>
      </c>
      <c r="F39" s="9" t="s">
        <v>12</v>
      </c>
      <c r="G39" s="16">
        <v>0</v>
      </c>
      <c r="H39" s="16">
        <v>462</v>
      </c>
      <c r="I39" s="17">
        <f t="shared" si="0"/>
        <v>66927.440000000017</v>
      </c>
    </row>
    <row r="40" spans="1:9">
      <c r="A40" s="8">
        <v>26</v>
      </c>
      <c r="B40" s="9">
        <v>32</v>
      </c>
      <c r="C40" s="10">
        <v>45856</v>
      </c>
      <c r="D40" s="9" t="s">
        <v>39</v>
      </c>
      <c r="E40" s="9" t="s">
        <v>65</v>
      </c>
      <c r="F40" s="9" t="s">
        <v>41</v>
      </c>
      <c r="G40" s="16">
        <v>0</v>
      </c>
      <c r="H40" s="16">
        <v>4.25</v>
      </c>
      <c r="I40" s="17">
        <f t="shared" si="0"/>
        <v>66923.190000000017</v>
      </c>
    </row>
    <row r="41" spans="1:9">
      <c r="A41" s="8">
        <v>26</v>
      </c>
      <c r="B41" s="9">
        <v>33</v>
      </c>
      <c r="C41" s="10">
        <v>45882</v>
      </c>
      <c r="D41" s="9" t="s">
        <v>97</v>
      </c>
      <c r="E41" s="9" t="s">
        <v>98</v>
      </c>
      <c r="F41" s="9" t="s">
        <v>12</v>
      </c>
      <c r="G41" s="16">
        <v>0</v>
      </c>
      <c r="H41" s="16">
        <v>18.920000000000002</v>
      </c>
      <c r="I41" s="17">
        <f t="shared" si="0"/>
        <v>66904.270000000019</v>
      </c>
    </row>
    <row r="42" spans="1:9">
      <c r="A42" s="8">
        <v>26</v>
      </c>
      <c r="B42" s="9">
        <v>34</v>
      </c>
      <c r="C42" s="10">
        <v>45882</v>
      </c>
      <c r="D42" s="9" t="s">
        <v>99</v>
      </c>
      <c r="E42" s="9" t="s">
        <v>100</v>
      </c>
      <c r="F42" s="9" t="s">
        <v>15</v>
      </c>
      <c r="G42" s="16">
        <v>0</v>
      </c>
      <c r="H42" s="16">
        <v>282</v>
      </c>
      <c r="I42" s="17">
        <f t="shared" si="0"/>
        <v>66622.270000000019</v>
      </c>
    </row>
    <row r="43" spans="1:9">
      <c r="A43" s="8">
        <v>26</v>
      </c>
      <c r="B43" s="9">
        <v>35</v>
      </c>
      <c r="C43" s="10">
        <v>45882</v>
      </c>
      <c r="D43" s="9" t="s">
        <v>101</v>
      </c>
      <c r="E43" s="9" t="s">
        <v>102</v>
      </c>
      <c r="F43" s="9" t="s">
        <v>18</v>
      </c>
      <c r="G43" s="16">
        <v>0</v>
      </c>
      <c r="H43" s="16">
        <v>89.1</v>
      </c>
      <c r="I43" s="17">
        <f t="shared" si="0"/>
        <v>66533.170000000013</v>
      </c>
    </row>
    <row r="44" spans="1:9">
      <c r="A44" s="8">
        <v>26</v>
      </c>
      <c r="B44" s="9">
        <v>36</v>
      </c>
      <c r="C44" s="10">
        <v>45882</v>
      </c>
      <c r="D44" s="9" t="s">
        <v>103</v>
      </c>
      <c r="E44" s="9" t="s">
        <v>104</v>
      </c>
      <c r="F44" s="9" t="s">
        <v>31</v>
      </c>
      <c r="G44" s="16">
        <v>0</v>
      </c>
      <c r="H44" s="16">
        <v>252</v>
      </c>
      <c r="I44" s="17">
        <f t="shared" si="0"/>
        <v>66281.170000000013</v>
      </c>
    </row>
    <row r="45" spans="1:9">
      <c r="A45" s="8">
        <v>26</v>
      </c>
      <c r="B45" s="9">
        <v>37</v>
      </c>
      <c r="C45" s="10">
        <v>45882</v>
      </c>
      <c r="D45" s="9" t="s">
        <v>105</v>
      </c>
      <c r="E45" s="9" t="s">
        <v>106</v>
      </c>
      <c r="F45" s="9" t="s">
        <v>57</v>
      </c>
      <c r="G45" s="16">
        <v>0</v>
      </c>
      <c r="H45" s="16">
        <v>147</v>
      </c>
      <c r="I45" s="17">
        <f t="shared" si="0"/>
        <v>66134.170000000013</v>
      </c>
    </row>
    <row r="46" spans="1:9">
      <c r="A46" s="8">
        <v>26</v>
      </c>
      <c r="B46" s="9">
        <v>38</v>
      </c>
      <c r="C46" s="10">
        <v>45882</v>
      </c>
      <c r="D46" s="9" t="s">
        <v>107</v>
      </c>
      <c r="E46" s="9" t="s">
        <v>108</v>
      </c>
      <c r="F46" s="9" t="s">
        <v>12</v>
      </c>
      <c r="G46" s="16">
        <v>0</v>
      </c>
      <c r="H46" s="16">
        <v>373</v>
      </c>
      <c r="I46" s="17">
        <f t="shared" si="0"/>
        <v>65761.170000000013</v>
      </c>
    </row>
    <row r="47" spans="1:9">
      <c r="A47" s="8">
        <v>26</v>
      </c>
      <c r="B47" s="9">
        <v>39</v>
      </c>
      <c r="C47" s="10">
        <v>45887</v>
      </c>
      <c r="D47" s="9" t="s">
        <v>39</v>
      </c>
      <c r="E47" s="9" t="s">
        <v>65</v>
      </c>
      <c r="F47" s="9" t="s">
        <v>41</v>
      </c>
      <c r="G47" s="16">
        <v>0</v>
      </c>
      <c r="H47" s="16">
        <v>4.25</v>
      </c>
      <c r="I47" s="17">
        <f t="shared" si="0"/>
        <v>65756.920000000013</v>
      </c>
    </row>
    <row r="48" spans="1:9">
      <c r="A48" s="8">
        <v>26</v>
      </c>
      <c r="B48" s="9">
        <v>40</v>
      </c>
      <c r="C48" s="10">
        <v>45928</v>
      </c>
      <c r="D48" s="9" t="s">
        <v>109</v>
      </c>
      <c r="E48" s="9" t="s">
        <v>110</v>
      </c>
      <c r="F48" s="9" t="s">
        <v>41</v>
      </c>
      <c r="G48" s="16">
        <v>0</v>
      </c>
      <c r="H48" s="16">
        <v>52</v>
      </c>
      <c r="I48" s="17">
        <f t="shared" si="0"/>
        <v>65704.920000000013</v>
      </c>
    </row>
    <row r="49" spans="1:9">
      <c r="A49" s="8">
        <v>26</v>
      </c>
      <c r="B49" s="9">
        <v>41</v>
      </c>
      <c r="C49" s="10">
        <v>45910</v>
      </c>
      <c r="D49" s="9" t="s">
        <v>111</v>
      </c>
      <c r="E49" s="9" t="s">
        <v>112</v>
      </c>
      <c r="F49" s="9" t="s">
        <v>12</v>
      </c>
      <c r="G49" s="16">
        <v>0</v>
      </c>
      <c r="H49" s="16">
        <v>18.920000000000002</v>
      </c>
      <c r="I49" s="17">
        <f t="shared" si="0"/>
        <v>65686.000000000015</v>
      </c>
    </row>
    <row r="50" spans="1:9">
      <c r="A50" s="8">
        <v>26</v>
      </c>
      <c r="B50" s="9">
        <v>42</v>
      </c>
      <c r="C50" s="10">
        <v>45910</v>
      </c>
      <c r="D50" s="9" t="s">
        <v>113</v>
      </c>
      <c r="E50" s="9" t="s">
        <v>114</v>
      </c>
      <c r="F50" s="9" t="s">
        <v>15</v>
      </c>
      <c r="G50" s="16">
        <v>0</v>
      </c>
      <c r="H50" s="16">
        <v>282</v>
      </c>
      <c r="I50" s="17">
        <f t="shared" si="0"/>
        <v>65404.000000000015</v>
      </c>
    </row>
    <row r="51" spans="1:9">
      <c r="A51" s="8">
        <v>26</v>
      </c>
      <c r="B51" s="9">
        <v>44</v>
      </c>
      <c r="C51" s="10">
        <v>45910</v>
      </c>
      <c r="D51" s="9" t="s">
        <v>115</v>
      </c>
      <c r="E51" s="9" t="s">
        <v>116</v>
      </c>
      <c r="F51" s="9" t="s">
        <v>72</v>
      </c>
      <c r="G51" s="16">
        <v>0</v>
      </c>
      <c r="H51" s="16">
        <v>1497.6</v>
      </c>
      <c r="I51" s="17">
        <f t="shared" si="0"/>
        <v>63906.400000000016</v>
      </c>
    </row>
    <row r="52" spans="1:9">
      <c r="A52" s="8">
        <v>26</v>
      </c>
      <c r="B52" s="9">
        <v>45</v>
      </c>
      <c r="C52" s="10">
        <v>45910</v>
      </c>
      <c r="D52" s="9" t="s">
        <v>117</v>
      </c>
      <c r="E52" s="9" t="s">
        <v>118</v>
      </c>
      <c r="F52" s="9" t="s">
        <v>75</v>
      </c>
      <c r="G52" s="16">
        <v>0</v>
      </c>
      <c r="H52" s="16">
        <v>467.7</v>
      </c>
      <c r="I52" s="17">
        <f t="shared" si="0"/>
        <v>63438.700000000019</v>
      </c>
    </row>
    <row r="53" spans="1:9">
      <c r="A53" s="8">
        <v>26</v>
      </c>
      <c r="B53" s="9">
        <v>46</v>
      </c>
      <c r="C53" s="10">
        <v>45910</v>
      </c>
      <c r="D53" s="9" t="s">
        <v>119</v>
      </c>
      <c r="E53" s="9" t="s">
        <v>120</v>
      </c>
      <c r="F53" s="9" t="s">
        <v>18</v>
      </c>
      <c r="G53" s="16">
        <v>0</v>
      </c>
      <c r="H53" s="16">
        <v>89.1</v>
      </c>
      <c r="I53" s="17">
        <f t="shared" si="0"/>
        <v>63349.60000000002</v>
      </c>
    </row>
    <row r="54" spans="1:9">
      <c r="A54" s="8">
        <v>26</v>
      </c>
      <c r="B54" s="9">
        <v>47</v>
      </c>
      <c r="C54" s="10">
        <v>45910</v>
      </c>
      <c r="D54" s="9" t="s">
        <v>121</v>
      </c>
      <c r="E54" s="9" t="s">
        <v>122</v>
      </c>
      <c r="F54" s="9" t="s">
        <v>52</v>
      </c>
      <c r="G54" s="16">
        <v>0</v>
      </c>
      <c r="H54" s="16">
        <v>20</v>
      </c>
      <c r="I54" s="17">
        <f t="shared" si="0"/>
        <v>63329.60000000002</v>
      </c>
    </row>
    <row r="55" spans="1:9">
      <c r="A55" s="8">
        <v>26</v>
      </c>
      <c r="B55" s="9">
        <v>48</v>
      </c>
      <c r="C55" s="10">
        <v>45916</v>
      </c>
      <c r="D55" s="9" t="s">
        <v>39</v>
      </c>
      <c r="E55" s="9" t="s">
        <v>65</v>
      </c>
      <c r="F55" s="9" t="s">
        <v>41</v>
      </c>
      <c r="G55" s="16">
        <v>0</v>
      </c>
      <c r="H55" s="16">
        <v>4.25</v>
      </c>
      <c r="I55" s="17">
        <f t="shared" si="0"/>
        <v>63325.35000000002</v>
      </c>
    </row>
    <row r="56" spans="1:9">
      <c r="A56" s="8">
        <v>26</v>
      </c>
      <c r="B56" s="9">
        <v>55</v>
      </c>
      <c r="C56" s="10">
        <v>45950</v>
      </c>
      <c r="D56" s="9" t="s">
        <v>39</v>
      </c>
      <c r="E56" s="9" t="s">
        <v>65</v>
      </c>
      <c r="F56" s="9" t="s">
        <v>41</v>
      </c>
      <c r="G56" s="16">
        <v>0</v>
      </c>
      <c r="H56" s="16">
        <v>4.25</v>
      </c>
      <c r="I56" s="17">
        <f t="shared" si="0"/>
        <v>63321.10000000002</v>
      </c>
    </row>
    <row r="57" spans="1:9">
      <c r="A57" s="8">
        <v>26</v>
      </c>
      <c r="B57" s="9">
        <v>43</v>
      </c>
      <c r="C57" s="10">
        <v>45952</v>
      </c>
      <c r="D57" s="9" t="s">
        <v>123</v>
      </c>
      <c r="E57" s="9" t="s">
        <v>124</v>
      </c>
      <c r="F57" s="9" t="s">
        <v>12</v>
      </c>
      <c r="G57" s="16">
        <v>0</v>
      </c>
      <c r="H57" s="16">
        <v>100</v>
      </c>
      <c r="I57" s="17">
        <f t="shared" si="0"/>
        <v>63221.10000000002</v>
      </c>
    </row>
    <row r="58" spans="1:9">
      <c r="A58" s="8">
        <v>26</v>
      </c>
      <c r="B58" s="9">
        <v>49</v>
      </c>
      <c r="C58" s="10">
        <v>45952</v>
      </c>
      <c r="D58" s="9" t="s">
        <v>125</v>
      </c>
      <c r="E58" s="9" t="s">
        <v>126</v>
      </c>
      <c r="F58" s="9" t="s">
        <v>12</v>
      </c>
      <c r="G58" s="16">
        <v>0</v>
      </c>
      <c r="H58" s="16">
        <v>18.920000000000002</v>
      </c>
      <c r="I58" s="17">
        <f t="shared" si="0"/>
        <v>63202.180000000022</v>
      </c>
    </row>
    <row r="59" spans="1:9">
      <c r="A59" s="8">
        <v>26</v>
      </c>
      <c r="B59" s="9">
        <v>50</v>
      </c>
      <c r="C59" s="10">
        <v>45952</v>
      </c>
      <c r="D59" s="9" t="s">
        <v>127</v>
      </c>
      <c r="E59" s="9" t="s">
        <v>128</v>
      </c>
      <c r="F59" s="9" t="s">
        <v>15</v>
      </c>
      <c r="G59" s="16">
        <v>0</v>
      </c>
      <c r="H59" s="16">
        <v>282</v>
      </c>
      <c r="I59" s="17">
        <f t="shared" si="0"/>
        <v>62920.180000000022</v>
      </c>
    </row>
    <row r="60" spans="1:9">
      <c r="A60" s="8">
        <v>26</v>
      </c>
      <c r="B60" s="9">
        <v>51</v>
      </c>
      <c r="C60" s="10">
        <v>45952</v>
      </c>
      <c r="D60" s="9" t="s">
        <v>129</v>
      </c>
      <c r="E60" s="9" t="s">
        <v>130</v>
      </c>
      <c r="F60" s="9" t="s">
        <v>52</v>
      </c>
      <c r="G60" s="16">
        <v>0</v>
      </c>
      <c r="H60" s="16">
        <v>49</v>
      </c>
      <c r="I60" s="17">
        <f t="shared" si="0"/>
        <v>62871.180000000022</v>
      </c>
    </row>
    <row r="61" spans="1:9">
      <c r="A61" s="8">
        <v>26</v>
      </c>
      <c r="B61" s="9">
        <v>52</v>
      </c>
      <c r="C61" s="10">
        <v>45952</v>
      </c>
      <c r="D61" s="9" t="s">
        <v>131</v>
      </c>
      <c r="E61" s="9" t="s">
        <v>132</v>
      </c>
      <c r="F61" s="9" t="s">
        <v>18</v>
      </c>
      <c r="G61" s="16">
        <v>0</v>
      </c>
      <c r="H61" s="16">
        <v>89.1</v>
      </c>
      <c r="I61" s="17">
        <f t="shared" si="0"/>
        <v>62782.080000000024</v>
      </c>
    </row>
    <row r="62" spans="1:9">
      <c r="A62" s="8">
        <v>26</v>
      </c>
      <c r="B62" s="9">
        <v>53</v>
      </c>
      <c r="C62" s="10">
        <v>45952</v>
      </c>
      <c r="D62" s="9" t="s">
        <v>133</v>
      </c>
      <c r="E62" s="9" t="s">
        <v>134</v>
      </c>
      <c r="F62" s="9" t="s">
        <v>23</v>
      </c>
      <c r="G62" s="16">
        <v>0</v>
      </c>
      <c r="H62" s="16">
        <v>400</v>
      </c>
      <c r="I62" s="17">
        <f t="shared" si="0"/>
        <v>62382.080000000024</v>
      </c>
    </row>
    <row r="63" spans="1:9">
      <c r="A63" s="8">
        <v>26</v>
      </c>
      <c r="B63" s="9">
        <v>54</v>
      </c>
      <c r="C63" s="10">
        <v>45953</v>
      </c>
      <c r="D63" s="9" t="s">
        <v>135</v>
      </c>
      <c r="E63" s="9" t="s">
        <v>136</v>
      </c>
      <c r="F63" s="9" t="s">
        <v>137</v>
      </c>
      <c r="G63" s="16">
        <v>0</v>
      </c>
      <c r="H63" s="16">
        <v>50</v>
      </c>
      <c r="I63" s="17">
        <f t="shared" si="0"/>
        <v>62332.080000000024</v>
      </c>
    </row>
    <row r="64" spans="1:9">
      <c r="A64" s="8">
        <v>26</v>
      </c>
      <c r="B64" s="9">
        <v>56</v>
      </c>
      <c r="C64" s="10">
        <v>45973</v>
      </c>
      <c r="D64" s="9" t="s">
        <v>138</v>
      </c>
      <c r="E64" s="9" t="s">
        <v>139</v>
      </c>
      <c r="F64" s="9" t="s">
        <v>15</v>
      </c>
      <c r="G64" s="16">
        <v>0</v>
      </c>
      <c r="H64" s="16">
        <v>282</v>
      </c>
      <c r="I64" s="17">
        <f t="shared" si="0"/>
        <v>62050.080000000024</v>
      </c>
    </row>
    <row r="65" spans="1:11">
      <c r="A65" s="8">
        <v>26</v>
      </c>
      <c r="B65" s="9">
        <v>57</v>
      </c>
      <c r="C65" s="10">
        <v>45973</v>
      </c>
      <c r="D65" s="9" t="s">
        <v>140</v>
      </c>
      <c r="E65" s="9" t="s">
        <v>141</v>
      </c>
      <c r="F65" s="9" t="s">
        <v>12</v>
      </c>
      <c r="G65" s="16">
        <v>0</v>
      </c>
      <c r="H65" s="16">
        <v>20</v>
      </c>
      <c r="I65" s="17">
        <f t="shared" si="0"/>
        <v>62030.080000000024</v>
      </c>
    </row>
    <row r="66" spans="1:11">
      <c r="A66" s="8">
        <v>26</v>
      </c>
      <c r="B66" s="9">
        <v>58</v>
      </c>
      <c r="C66" s="10">
        <v>45973</v>
      </c>
      <c r="D66" s="9" t="s">
        <v>142</v>
      </c>
      <c r="E66" s="9" t="s">
        <v>143</v>
      </c>
      <c r="F66" s="9" t="s">
        <v>18</v>
      </c>
      <c r="G66" s="16">
        <v>0</v>
      </c>
      <c r="H66" s="16">
        <v>89.1</v>
      </c>
      <c r="I66" s="17">
        <f t="shared" si="0"/>
        <v>61940.980000000025</v>
      </c>
    </row>
    <row r="67" spans="1:11">
      <c r="A67" s="8">
        <v>26</v>
      </c>
      <c r="B67" s="9">
        <v>59</v>
      </c>
      <c r="C67" s="10">
        <v>45973</v>
      </c>
      <c r="D67" s="9" t="s">
        <v>144</v>
      </c>
      <c r="E67" s="9" t="s">
        <v>145</v>
      </c>
      <c r="F67" s="9" t="s">
        <v>12</v>
      </c>
      <c r="G67" s="16">
        <v>0</v>
      </c>
      <c r="H67" s="16">
        <v>511</v>
      </c>
      <c r="I67" s="17">
        <f t="shared" si="0"/>
        <v>61429.980000000025</v>
      </c>
    </row>
    <row r="68" spans="1:11">
      <c r="A68" s="8">
        <v>26</v>
      </c>
      <c r="B68" s="9">
        <v>60</v>
      </c>
      <c r="C68" s="10">
        <v>45979</v>
      </c>
      <c r="D68" s="9" t="s">
        <v>39</v>
      </c>
      <c r="E68" s="9" t="s">
        <v>65</v>
      </c>
      <c r="F68" s="9" t="s">
        <v>41</v>
      </c>
      <c r="G68" s="16">
        <v>0</v>
      </c>
      <c r="H68" s="16">
        <v>4.25</v>
      </c>
      <c r="I68" s="17">
        <f t="shared" si="0"/>
        <v>61425.730000000025</v>
      </c>
    </row>
    <row r="69" spans="1:11">
      <c r="A69" s="8">
        <v>26</v>
      </c>
      <c r="B69" s="9">
        <v>61</v>
      </c>
      <c r="C69" s="10">
        <v>46001</v>
      </c>
      <c r="D69" s="9" t="s">
        <v>165</v>
      </c>
      <c r="E69" s="9" t="s">
        <v>146</v>
      </c>
      <c r="F69" s="9" t="s">
        <v>15</v>
      </c>
      <c r="G69" s="16">
        <v>0</v>
      </c>
      <c r="H69" s="16">
        <v>282</v>
      </c>
      <c r="I69" s="17">
        <f t="shared" si="0"/>
        <v>61143.730000000025</v>
      </c>
    </row>
    <row r="70" spans="1:11">
      <c r="A70" s="8">
        <v>26</v>
      </c>
      <c r="B70" s="9">
        <v>62</v>
      </c>
      <c r="C70" s="10">
        <v>46001</v>
      </c>
      <c r="D70" s="9" t="s">
        <v>166</v>
      </c>
      <c r="E70" s="9" t="s">
        <v>154</v>
      </c>
      <c r="F70" s="9" t="s">
        <v>18</v>
      </c>
      <c r="G70" s="16">
        <v>0</v>
      </c>
      <c r="H70" s="16">
        <v>89.1</v>
      </c>
      <c r="I70" s="17">
        <f t="shared" si="0"/>
        <v>61054.630000000026</v>
      </c>
    </row>
    <row r="71" spans="1:11">
      <c r="A71" s="8">
        <v>26</v>
      </c>
      <c r="B71" s="9">
        <v>63</v>
      </c>
      <c r="C71" s="10">
        <v>46001</v>
      </c>
      <c r="D71" s="9" t="s">
        <v>167</v>
      </c>
      <c r="E71" s="9" t="s">
        <v>155</v>
      </c>
      <c r="F71" s="9" t="s">
        <v>18</v>
      </c>
      <c r="G71" s="16">
        <v>0</v>
      </c>
      <c r="H71" s="16">
        <v>89.1</v>
      </c>
      <c r="I71" s="17">
        <f t="shared" ref="I71:I82" si="1">I70+G71-H71</f>
        <v>60965.530000000028</v>
      </c>
    </row>
    <row r="72" spans="1:11">
      <c r="A72" s="8">
        <v>26</v>
      </c>
      <c r="B72" s="9">
        <v>64</v>
      </c>
      <c r="C72" s="10">
        <v>46001</v>
      </c>
      <c r="D72" s="9" t="s">
        <v>168</v>
      </c>
      <c r="E72" s="9" t="s">
        <v>156</v>
      </c>
      <c r="F72" s="9" t="s">
        <v>18</v>
      </c>
      <c r="G72" s="16">
        <v>0</v>
      </c>
      <c r="H72" s="16">
        <v>89.1</v>
      </c>
      <c r="I72" s="17">
        <f t="shared" si="1"/>
        <v>60876.430000000029</v>
      </c>
      <c r="K72" s="28"/>
    </row>
    <row r="73" spans="1:11">
      <c r="A73" s="8">
        <v>26</v>
      </c>
      <c r="B73" s="9">
        <v>65</v>
      </c>
      <c r="C73" s="10">
        <v>46001</v>
      </c>
      <c r="D73" s="9" t="s">
        <v>169</v>
      </c>
      <c r="E73" s="9" t="s">
        <v>157</v>
      </c>
      <c r="F73" s="9" t="s">
        <v>72</v>
      </c>
      <c r="G73" s="16">
        <v>0</v>
      </c>
      <c r="H73" s="16">
        <v>1497.6</v>
      </c>
      <c r="I73" s="17">
        <f t="shared" si="1"/>
        <v>59378.830000000031</v>
      </c>
    </row>
    <row r="74" spans="1:11">
      <c r="A74" s="8">
        <v>26</v>
      </c>
      <c r="B74" s="9">
        <v>66</v>
      </c>
      <c r="C74" s="10">
        <v>46001</v>
      </c>
      <c r="D74" s="9" t="s">
        <v>170</v>
      </c>
      <c r="E74" s="9" t="s">
        <v>158</v>
      </c>
      <c r="F74" s="9" t="s">
        <v>75</v>
      </c>
      <c r="G74" s="16">
        <v>0</v>
      </c>
      <c r="H74" s="16">
        <v>467.7</v>
      </c>
      <c r="I74" s="17">
        <f t="shared" si="1"/>
        <v>58911.130000000034</v>
      </c>
    </row>
    <row r="75" spans="1:11">
      <c r="A75" s="8">
        <v>26</v>
      </c>
      <c r="B75" s="9">
        <v>67</v>
      </c>
      <c r="C75" s="10">
        <v>46001</v>
      </c>
      <c r="D75" s="9" t="s">
        <v>171</v>
      </c>
      <c r="E75" s="9" t="s">
        <v>159</v>
      </c>
      <c r="F75" s="9" t="s">
        <v>160</v>
      </c>
      <c r="G75" s="16">
        <v>0</v>
      </c>
      <c r="H75" s="16">
        <v>2622</v>
      </c>
      <c r="I75" s="17">
        <f t="shared" si="1"/>
        <v>56289.130000000034</v>
      </c>
    </row>
    <row r="76" spans="1:11">
      <c r="A76" s="8">
        <v>26</v>
      </c>
      <c r="B76" s="9">
        <v>68</v>
      </c>
      <c r="C76" s="10">
        <v>46001</v>
      </c>
      <c r="D76" s="9" t="s">
        <v>172</v>
      </c>
      <c r="E76" s="9" t="s">
        <v>161</v>
      </c>
      <c r="F76" s="9" t="s">
        <v>160</v>
      </c>
      <c r="G76" s="16">
        <v>0</v>
      </c>
      <c r="H76" s="16">
        <v>252</v>
      </c>
      <c r="I76" s="17">
        <f t="shared" si="1"/>
        <v>56037.130000000034</v>
      </c>
    </row>
    <row r="77" spans="1:11">
      <c r="A77" s="8">
        <v>26</v>
      </c>
      <c r="B77" s="9">
        <v>69</v>
      </c>
      <c r="C77" s="10">
        <v>46001</v>
      </c>
      <c r="D77" s="9" t="s">
        <v>173</v>
      </c>
      <c r="E77" s="9" t="s">
        <v>162</v>
      </c>
      <c r="F77" s="9" t="s">
        <v>137</v>
      </c>
      <c r="G77" s="16">
        <v>0</v>
      </c>
      <c r="H77" s="16">
        <v>1248</v>
      </c>
      <c r="I77" s="17">
        <f t="shared" si="1"/>
        <v>54789.130000000034</v>
      </c>
    </row>
    <row r="78" spans="1:11">
      <c r="A78" s="8">
        <v>26</v>
      </c>
      <c r="B78" s="9">
        <v>70</v>
      </c>
      <c r="C78" s="29">
        <v>46007</v>
      </c>
      <c r="D78" s="9" t="s">
        <v>39</v>
      </c>
      <c r="E78" s="9" t="s">
        <v>65</v>
      </c>
      <c r="F78" s="9" t="s">
        <v>41</v>
      </c>
      <c r="G78" s="15">
        <v>0</v>
      </c>
      <c r="H78" s="15">
        <v>4.25</v>
      </c>
      <c r="I78" s="17">
        <f t="shared" si="1"/>
        <v>54784.880000000034</v>
      </c>
    </row>
    <row r="79" spans="1:11">
      <c r="A79" s="8">
        <v>26</v>
      </c>
      <c r="B79" s="9">
        <v>71</v>
      </c>
      <c r="C79" s="10">
        <v>46036</v>
      </c>
      <c r="D79" s="9" t="s">
        <v>163</v>
      </c>
      <c r="E79" s="9" t="s">
        <v>164</v>
      </c>
      <c r="F79" s="9" t="s">
        <v>52</v>
      </c>
      <c r="G79" s="16">
        <v>0</v>
      </c>
      <c r="H79" s="16">
        <v>3000</v>
      </c>
      <c r="I79" s="17">
        <f t="shared" si="1"/>
        <v>51784.880000000034</v>
      </c>
    </row>
    <row r="80" spans="1:11">
      <c r="A80" s="8">
        <v>26</v>
      </c>
      <c r="B80" s="9">
        <v>72</v>
      </c>
      <c r="C80" s="10">
        <v>46036</v>
      </c>
      <c r="D80" s="9" t="s">
        <v>174</v>
      </c>
      <c r="E80" s="9" t="s">
        <v>175</v>
      </c>
      <c r="F80" s="9" t="s">
        <v>160</v>
      </c>
      <c r="G80" s="16">
        <v>0</v>
      </c>
      <c r="H80" s="16">
        <v>204</v>
      </c>
      <c r="I80" s="17">
        <f t="shared" si="1"/>
        <v>51580.880000000034</v>
      </c>
    </row>
    <row r="81" spans="1:9">
      <c r="A81" s="8">
        <v>26</v>
      </c>
      <c r="B81" s="9">
        <v>73</v>
      </c>
      <c r="C81" s="10">
        <v>46036</v>
      </c>
      <c r="D81" s="9" t="s">
        <v>176</v>
      </c>
      <c r="E81" s="9" t="s">
        <v>177</v>
      </c>
      <c r="F81" s="9" t="s">
        <v>15</v>
      </c>
      <c r="G81" s="16">
        <v>0</v>
      </c>
      <c r="H81" s="16">
        <v>282</v>
      </c>
      <c r="I81" s="17">
        <f t="shared" si="1"/>
        <v>51298.880000000034</v>
      </c>
    </row>
    <row r="82" spans="1:9">
      <c r="A82" s="8">
        <v>26</v>
      </c>
      <c r="B82" s="9">
        <v>74</v>
      </c>
      <c r="C82" s="10">
        <v>46036</v>
      </c>
      <c r="D82" s="9" t="s">
        <v>178</v>
      </c>
      <c r="E82" s="9" t="s">
        <v>179</v>
      </c>
      <c r="F82" s="9" t="s">
        <v>41</v>
      </c>
      <c r="G82" s="16">
        <v>0</v>
      </c>
      <c r="H82" s="16">
        <v>125</v>
      </c>
      <c r="I82" s="17">
        <f t="shared" si="1"/>
        <v>51173.880000000034</v>
      </c>
    </row>
    <row r="83" spans="1:9">
      <c r="A83" s="8">
        <v>26</v>
      </c>
      <c r="B83" s="9">
        <v>75</v>
      </c>
      <c r="C83" s="29">
        <v>46041</v>
      </c>
      <c r="D83" s="9" t="s">
        <v>39</v>
      </c>
      <c r="E83" s="9" t="s">
        <v>65</v>
      </c>
      <c r="F83" s="9" t="s">
        <v>41</v>
      </c>
      <c r="G83" s="15">
        <v>0</v>
      </c>
      <c r="H83" s="15">
        <v>4.25</v>
      </c>
      <c r="I83" s="17">
        <f>I82+G83-H83</f>
        <v>51169.630000000034</v>
      </c>
    </row>
    <row r="84" spans="1:9">
      <c r="A84" s="8">
        <v>26</v>
      </c>
      <c r="B84" s="9">
        <v>76</v>
      </c>
      <c r="C84" s="10">
        <v>46064</v>
      </c>
      <c r="D84" s="9" t="s">
        <v>180</v>
      </c>
      <c r="E84" s="9" t="s">
        <v>187</v>
      </c>
      <c r="F84" s="9" t="s">
        <v>28</v>
      </c>
      <c r="G84" s="16">
        <v>0</v>
      </c>
      <c r="H84" s="16">
        <v>1912.8</v>
      </c>
      <c r="I84" s="17">
        <f>I83+G84-H84</f>
        <v>49256.830000000031</v>
      </c>
    </row>
    <row r="85" spans="1:9">
      <c r="A85" s="30">
        <v>26</v>
      </c>
      <c r="B85" s="31" t="s">
        <v>194</v>
      </c>
      <c r="C85" s="34">
        <v>46064</v>
      </c>
      <c r="D85" s="31" t="s">
        <v>196</v>
      </c>
      <c r="E85" s="31" t="s">
        <v>197</v>
      </c>
      <c r="F85" s="31" t="s">
        <v>198</v>
      </c>
      <c r="G85" s="32"/>
      <c r="H85" s="32">
        <v>282</v>
      </c>
      <c r="I85" s="33">
        <f t="shared" ref="I85:I100" si="2">I84+G85-H85</f>
        <v>48974.830000000031</v>
      </c>
    </row>
    <row r="86" spans="1:9">
      <c r="A86" s="8">
        <v>26</v>
      </c>
      <c r="B86" s="9">
        <v>77</v>
      </c>
      <c r="C86" s="10">
        <v>46064</v>
      </c>
      <c r="D86" s="9" t="s">
        <v>181</v>
      </c>
      <c r="E86" s="9" t="s">
        <v>183</v>
      </c>
      <c r="F86" s="9" t="s">
        <v>15</v>
      </c>
      <c r="G86" s="16">
        <v>0</v>
      </c>
      <c r="H86" s="16">
        <v>282</v>
      </c>
      <c r="I86" s="17">
        <f t="shared" si="2"/>
        <v>48692.830000000031</v>
      </c>
    </row>
    <row r="87" spans="1:9">
      <c r="A87" s="8">
        <v>26</v>
      </c>
      <c r="B87" s="9">
        <v>78</v>
      </c>
      <c r="C87" s="10">
        <v>46064</v>
      </c>
      <c r="D87" s="9" t="s">
        <v>182</v>
      </c>
      <c r="E87" s="9" t="s">
        <v>184</v>
      </c>
      <c r="F87" s="9" t="s">
        <v>18</v>
      </c>
      <c r="G87" s="16">
        <v>0</v>
      </c>
      <c r="H87" s="16">
        <v>216</v>
      </c>
      <c r="I87" s="17">
        <f t="shared" si="2"/>
        <v>48476.830000000031</v>
      </c>
    </row>
    <row r="88" spans="1:9">
      <c r="A88" s="8">
        <v>26</v>
      </c>
      <c r="B88" s="9">
        <v>79</v>
      </c>
      <c r="C88" s="10">
        <v>46064</v>
      </c>
      <c r="D88" s="9" t="s">
        <v>186</v>
      </c>
      <c r="E88" s="9" t="s">
        <v>185</v>
      </c>
      <c r="F88" s="9" t="s">
        <v>12</v>
      </c>
      <c r="G88" s="16">
        <v>0</v>
      </c>
      <c r="H88" s="16">
        <v>774.28</v>
      </c>
      <c r="I88" s="17">
        <f t="shared" si="2"/>
        <v>47702.550000000032</v>
      </c>
    </row>
    <row r="89" spans="1:9">
      <c r="A89" s="8">
        <v>26</v>
      </c>
      <c r="B89" s="9">
        <v>80</v>
      </c>
      <c r="C89" s="10">
        <v>46064</v>
      </c>
      <c r="D89" s="9" t="s">
        <v>188</v>
      </c>
      <c r="E89" s="9" t="s">
        <v>190</v>
      </c>
      <c r="F89" s="9" t="s">
        <v>18</v>
      </c>
      <c r="G89" s="16">
        <v>0</v>
      </c>
      <c r="H89" s="16">
        <v>89.1</v>
      </c>
      <c r="I89" s="17">
        <f t="shared" si="2"/>
        <v>47613.450000000033</v>
      </c>
    </row>
    <row r="90" spans="1:9">
      <c r="A90" s="8">
        <v>26</v>
      </c>
      <c r="B90" s="9">
        <v>81</v>
      </c>
      <c r="C90" s="10">
        <v>46064</v>
      </c>
      <c r="D90" s="9" t="s">
        <v>189</v>
      </c>
      <c r="E90" s="9" t="s">
        <v>191</v>
      </c>
      <c r="F90" s="9" t="s">
        <v>18</v>
      </c>
      <c r="G90" s="16">
        <v>0</v>
      </c>
      <c r="H90" s="16">
        <v>89.1</v>
      </c>
      <c r="I90" s="17">
        <f t="shared" si="2"/>
        <v>47524.350000000035</v>
      </c>
    </row>
    <row r="91" spans="1:9">
      <c r="A91" s="8">
        <v>26</v>
      </c>
      <c r="B91" s="9">
        <v>82</v>
      </c>
      <c r="C91" s="10">
        <v>46064</v>
      </c>
      <c r="D91" s="9" t="s">
        <v>192</v>
      </c>
      <c r="E91" s="9" t="s">
        <v>193</v>
      </c>
      <c r="F91" s="9" t="s">
        <v>12</v>
      </c>
      <c r="G91" s="16">
        <v>0</v>
      </c>
      <c r="H91" s="16">
        <v>95</v>
      </c>
      <c r="I91" s="17">
        <f t="shared" si="2"/>
        <v>47429.350000000035</v>
      </c>
    </row>
    <row r="92" spans="1:9">
      <c r="A92" s="30">
        <v>26</v>
      </c>
      <c r="B92" s="31" t="s">
        <v>195</v>
      </c>
      <c r="C92" s="35">
        <v>46065</v>
      </c>
      <c r="D92" s="31" t="s">
        <v>196</v>
      </c>
      <c r="E92" s="31" t="s">
        <v>200</v>
      </c>
      <c r="F92" s="31" t="s">
        <v>199</v>
      </c>
      <c r="G92" s="32">
        <v>282</v>
      </c>
      <c r="H92" s="32">
        <v>0</v>
      </c>
      <c r="I92" s="33">
        <f t="shared" si="2"/>
        <v>47711.350000000035</v>
      </c>
    </row>
    <row r="93" spans="1:9">
      <c r="A93" s="8">
        <v>26</v>
      </c>
      <c r="B93" s="9">
        <v>83</v>
      </c>
      <c r="C93" s="10">
        <v>46070</v>
      </c>
      <c r="D93" s="9" t="s">
        <v>39</v>
      </c>
      <c r="E93" s="9" t="s">
        <v>65</v>
      </c>
      <c r="F93" s="9" t="s">
        <v>41</v>
      </c>
      <c r="G93" s="15">
        <v>0</v>
      </c>
      <c r="H93" s="15">
        <v>4.25</v>
      </c>
      <c r="I93" s="17">
        <f t="shared" si="2"/>
        <v>47707.100000000035</v>
      </c>
    </row>
    <row r="94" spans="1:9">
      <c r="A94" s="8">
        <v>26</v>
      </c>
      <c r="B94" s="9">
        <v>84</v>
      </c>
      <c r="C94" s="10">
        <v>46092</v>
      </c>
      <c r="D94" s="9" t="s">
        <v>201</v>
      </c>
      <c r="E94" s="9" t="s">
        <v>248</v>
      </c>
      <c r="F94" s="9" t="s">
        <v>15</v>
      </c>
      <c r="G94" s="16">
        <v>0</v>
      </c>
      <c r="H94" s="16">
        <v>282</v>
      </c>
      <c r="I94" s="17">
        <f t="shared" si="2"/>
        <v>47425.100000000035</v>
      </c>
    </row>
    <row r="95" spans="1:9">
      <c r="A95" s="8">
        <v>26</v>
      </c>
      <c r="B95" s="9">
        <v>85</v>
      </c>
      <c r="C95" s="10">
        <v>46092</v>
      </c>
      <c r="D95" s="9" t="s">
        <v>202</v>
      </c>
      <c r="E95" s="9" t="s">
        <v>203</v>
      </c>
      <c r="F95" s="9" t="s">
        <v>57</v>
      </c>
      <c r="G95" s="16">
        <v>0</v>
      </c>
      <c r="H95" s="16">
        <v>88</v>
      </c>
      <c r="I95" s="17">
        <f t="shared" si="2"/>
        <v>47337.100000000035</v>
      </c>
    </row>
    <row r="96" spans="1:9">
      <c r="A96" s="8">
        <v>26</v>
      </c>
      <c r="B96" s="9">
        <v>86</v>
      </c>
      <c r="C96" s="10">
        <v>46092</v>
      </c>
      <c r="D96" s="9" t="s">
        <v>204</v>
      </c>
      <c r="E96" s="9" t="s">
        <v>206</v>
      </c>
      <c r="F96" s="9" t="s">
        <v>72</v>
      </c>
      <c r="G96" s="16">
        <v>0</v>
      </c>
      <c r="H96" s="16">
        <v>1497.6</v>
      </c>
      <c r="I96" s="17">
        <f t="shared" si="2"/>
        <v>45839.500000000036</v>
      </c>
    </row>
    <row r="97" spans="1:9">
      <c r="A97" s="8">
        <v>26</v>
      </c>
      <c r="B97" s="9">
        <v>87</v>
      </c>
      <c r="C97" s="10">
        <v>46092</v>
      </c>
      <c r="D97" s="9" t="s">
        <v>205</v>
      </c>
      <c r="E97" s="9" t="s">
        <v>207</v>
      </c>
      <c r="F97" s="9" t="s">
        <v>75</v>
      </c>
      <c r="G97" s="16">
        <v>0</v>
      </c>
      <c r="H97" s="16">
        <v>467.7</v>
      </c>
      <c r="I97" s="17">
        <f t="shared" si="2"/>
        <v>45371.800000000039</v>
      </c>
    </row>
    <row r="98" spans="1:9">
      <c r="A98" s="8">
        <v>26</v>
      </c>
      <c r="B98" s="9">
        <v>88</v>
      </c>
      <c r="C98" s="10">
        <v>46092</v>
      </c>
      <c r="D98" s="9" t="s">
        <v>208</v>
      </c>
      <c r="E98" s="9" t="s">
        <v>209</v>
      </c>
      <c r="F98" s="9" t="s">
        <v>210</v>
      </c>
      <c r="G98" s="16">
        <v>0</v>
      </c>
      <c r="H98" s="16">
        <v>447</v>
      </c>
      <c r="I98" s="17">
        <f t="shared" si="2"/>
        <v>44924.800000000039</v>
      </c>
    </row>
    <row r="99" spans="1:9">
      <c r="A99" s="8">
        <v>26</v>
      </c>
      <c r="B99" s="9">
        <v>89</v>
      </c>
      <c r="C99" s="10">
        <v>46092</v>
      </c>
      <c r="D99" s="9" t="s">
        <v>211</v>
      </c>
      <c r="E99" s="9" t="s">
        <v>212</v>
      </c>
      <c r="F99" s="9" t="s">
        <v>23</v>
      </c>
      <c r="G99" s="16">
        <v>0</v>
      </c>
      <c r="H99" s="16">
        <v>432</v>
      </c>
      <c r="I99" s="17">
        <f t="shared" si="2"/>
        <v>44492.800000000039</v>
      </c>
    </row>
    <row r="100" spans="1:9">
      <c r="A100" s="9">
        <v>26</v>
      </c>
      <c r="B100" s="9">
        <v>90</v>
      </c>
      <c r="C100" s="29">
        <v>46098</v>
      </c>
      <c r="D100" s="9" t="s">
        <v>39</v>
      </c>
      <c r="E100" s="9" t="s">
        <v>65</v>
      </c>
      <c r="F100" s="9" t="s">
        <v>41</v>
      </c>
      <c r="G100" s="15">
        <v>0</v>
      </c>
      <c r="H100" s="15">
        <v>4.25</v>
      </c>
      <c r="I100" s="17">
        <f t="shared" si="2"/>
        <v>44488.550000000039</v>
      </c>
    </row>
    <row r="101" spans="1:9" ht="16.5" thickBot="1">
      <c r="A101" s="11"/>
      <c r="B101" s="12"/>
      <c r="C101" s="13"/>
      <c r="D101" s="12"/>
      <c r="E101" s="12"/>
      <c r="F101" s="12"/>
      <c r="G101" s="26"/>
      <c r="H101" s="26"/>
      <c r="I101" s="27"/>
    </row>
    <row r="102" spans="1:9" ht="16.5" thickBot="1">
      <c r="B102" s="14"/>
      <c r="C102" s="14"/>
      <c r="D102" s="14"/>
      <c r="E102" s="2"/>
      <c r="F102" s="18" t="s">
        <v>151</v>
      </c>
      <c r="G102" s="19">
        <f>SUM(G4:G101)</f>
        <v>41959.24</v>
      </c>
      <c r="H102" s="19">
        <f>SUM(H4:H101)</f>
        <v>34698.909999999989</v>
      </c>
      <c r="I102" s="20">
        <f>I2+G102-H102</f>
        <v>44488.55</v>
      </c>
    </row>
    <row r="105" spans="1:9">
      <c r="A105" s="67" t="s">
        <v>150</v>
      </c>
      <c r="B105" s="68"/>
      <c r="C105" s="68"/>
      <c r="D105" s="68"/>
      <c r="E105" s="68"/>
      <c r="F105" s="68"/>
      <c r="G105" s="68"/>
      <c r="H105" s="68"/>
      <c r="I105" s="68"/>
    </row>
    <row r="106" spans="1:9">
      <c r="A106" s="36"/>
      <c r="B106" s="37"/>
      <c r="C106" s="37"/>
      <c r="D106" s="37"/>
      <c r="E106" s="37"/>
      <c r="F106" s="37"/>
      <c r="G106" s="37"/>
      <c r="H106" s="37"/>
      <c r="I106" s="37"/>
    </row>
    <row r="107" spans="1:9">
      <c r="A107" s="9"/>
      <c r="B107" s="9"/>
      <c r="C107" s="10"/>
      <c r="D107" s="9"/>
      <c r="E107" s="9"/>
      <c r="F107" s="9"/>
      <c r="G107" s="15"/>
      <c r="H107" s="15"/>
      <c r="I107" s="15"/>
    </row>
  </sheetData>
  <autoFilter ref="A3:I100">
    <filterColumn colId="5"/>
  </autoFilter>
  <mergeCells count="3">
    <mergeCell ref="A1:I1"/>
    <mergeCell ref="A105:I105"/>
    <mergeCell ref="A2:H2"/>
  </mergeCells>
  <pageMargins left="0.70866141732283472" right="0.70866141732283472" top="0.35433070866141736" bottom="0.35433070866141736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"/>
  <sheetViews>
    <sheetView workbookViewId="0">
      <selection activeCell="C2" sqref="C2"/>
    </sheetView>
  </sheetViews>
  <sheetFormatPr defaultRowHeight="15"/>
  <cols>
    <col min="1" max="1" width="21.140625" customWidth="1"/>
    <col min="2" max="2" width="16.28515625" bestFit="1" customWidth="1"/>
    <col min="3" max="3" width="15.140625" customWidth="1"/>
    <col min="4" max="4" width="16.28515625" bestFit="1" customWidth="1"/>
    <col min="5" max="5" width="15.140625" bestFit="1" customWidth="1"/>
    <col min="6" max="6" width="21.42578125" bestFit="1" customWidth="1"/>
    <col min="7" max="7" width="20.140625" bestFit="1" customWidth="1"/>
  </cols>
  <sheetData>
    <row r="1" spans="1:3">
      <c r="A1" s="41" t="s">
        <v>222</v>
      </c>
      <c r="B1" s="41"/>
      <c r="C1" s="43">
        <f>Cashbook!I2</f>
        <v>37228.22</v>
      </c>
    </row>
    <row r="2" spans="1:3">
      <c r="A2" s="42" t="s">
        <v>223</v>
      </c>
      <c r="B2" s="41"/>
      <c r="C2" s="43">
        <f>Cashbook!I102</f>
        <v>44488.55</v>
      </c>
    </row>
    <row r="4" spans="1:3" hidden="1">
      <c r="B4" s="38" t="s">
        <v>217</v>
      </c>
    </row>
    <row r="5" spans="1:3" hidden="1">
      <c r="A5" s="38" t="s">
        <v>214</v>
      </c>
      <c r="B5" t="s">
        <v>215</v>
      </c>
      <c r="C5" t="s">
        <v>216</v>
      </c>
    </row>
    <row r="6" spans="1:3">
      <c r="A6" s="39" t="s">
        <v>218</v>
      </c>
      <c r="B6" s="40">
        <v>0</v>
      </c>
      <c r="C6" s="40">
        <v>26837.71</v>
      </c>
    </row>
    <row r="7" spans="1:3">
      <c r="A7" s="39" t="s">
        <v>219</v>
      </c>
      <c r="B7" s="44">
        <v>11959.24</v>
      </c>
      <c r="C7" s="44">
        <v>0</v>
      </c>
    </row>
    <row r="8" spans="1:3">
      <c r="A8" s="39" t="s">
        <v>220</v>
      </c>
      <c r="B8" s="44">
        <v>0</v>
      </c>
      <c r="C8" s="44">
        <v>7861.199999999998</v>
      </c>
    </row>
    <row r="9" spans="1:3">
      <c r="A9" s="39" t="s">
        <v>221</v>
      </c>
      <c r="B9" s="44">
        <v>30000</v>
      </c>
      <c r="C9" s="44">
        <v>0</v>
      </c>
    </row>
    <row r="10" spans="1:3">
      <c r="A10" s="39" t="s">
        <v>213</v>
      </c>
      <c r="B10" s="44">
        <v>41959.24</v>
      </c>
      <c r="C10" s="44">
        <v>34698.909999999996</v>
      </c>
    </row>
  </sheetData>
  <pageMargins left="0.7" right="0.7" top="0.75" bottom="0.75" header="0.3" footer="0.3"/>
  <pageSetup paperSize="9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selection activeCell="K17" sqref="K17"/>
    </sheetView>
  </sheetViews>
  <sheetFormatPr defaultRowHeight="12.75"/>
  <cols>
    <col min="1" max="1" width="11.5703125" style="52" bestFit="1" customWidth="1"/>
    <col min="2" max="2" width="15.140625" style="46" bestFit="1" customWidth="1"/>
    <col min="3" max="3" width="13" style="46" customWidth="1"/>
    <col min="4" max="4" width="48.140625" style="46" customWidth="1"/>
    <col min="5" max="5" width="23.28515625" style="46" customWidth="1"/>
    <col min="6" max="6" width="13.85546875" style="46" bestFit="1" customWidth="1"/>
    <col min="7" max="16384" width="9.140625" style="46"/>
  </cols>
  <sheetData>
    <row r="1" spans="1:6" ht="16.5" thickBot="1">
      <c r="A1" s="75" t="s">
        <v>239</v>
      </c>
      <c r="B1" s="76"/>
      <c r="C1" s="76"/>
      <c r="D1" s="76"/>
      <c r="E1" s="76"/>
      <c r="F1" s="77"/>
    </row>
    <row r="2" spans="1:6" ht="16.5" thickBot="1">
      <c r="A2" s="75" t="s">
        <v>240</v>
      </c>
      <c r="B2" s="76"/>
      <c r="C2" s="76"/>
      <c r="D2" s="76"/>
      <c r="E2" s="76"/>
      <c r="F2" s="77"/>
    </row>
    <row r="3" spans="1:6" ht="13.5" thickBot="1">
      <c r="A3" s="53" t="s">
        <v>232</v>
      </c>
      <c r="B3" s="54" t="s">
        <v>224</v>
      </c>
      <c r="C3" s="54" t="s">
        <v>225</v>
      </c>
      <c r="D3" s="54" t="s">
        <v>231</v>
      </c>
      <c r="E3" s="54" t="s">
        <v>226</v>
      </c>
      <c r="F3" s="55" t="s">
        <v>230</v>
      </c>
    </row>
    <row r="4" spans="1:6">
      <c r="A4" s="56">
        <v>3</v>
      </c>
      <c r="B4" s="57">
        <v>45748</v>
      </c>
      <c r="C4" s="58" t="s">
        <v>233</v>
      </c>
      <c r="D4" s="45" t="s">
        <v>17</v>
      </c>
      <c r="E4" s="58" t="s">
        <v>227</v>
      </c>
      <c r="F4" s="59">
        <v>14.85</v>
      </c>
    </row>
    <row r="5" spans="1:6">
      <c r="A5" s="56">
        <v>4</v>
      </c>
      <c r="B5" s="57">
        <v>45748</v>
      </c>
      <c r="C5" s="58" t="s">
        <v>233</v>
      </c>
      <c r="D5" s="45" t="s">
        <v>20</v>
      </c>
      <c r="E5" s="58" t="s">
        <v>227</v>
      </c>
      <c r="F5" s="59">
        <v>192</v>
      </c>
    </row>
    <row r="6" spans="1:6">
      <c r="A6" s="56">
        <v>13</v>
      </c>
      <c r="B6" s="57">
        <v>45756</v>
      </c>
      <c r="C6" s="58" t="s">
        <v>235</v>
      </c>
      <c r="D6" s="45" t="s">
        <v>228</v>
      </c>
      <c r="E6" s="58" t="s">
        <v>227</v>
      </c>
      <c r="F6" s="59">
        <v>12.99</v>
      </c>
    </row>
    <row r="7" spans="1:6">
      <c r="A7" s="56">
        <v>14</v>
      </c>
      <c r="B7" s="57">
        <v>45751</v>
      </c>
      <c r="C7" s="58" t="s">
        <v>236</v>
      </c>
      <c r="D7" s="45" t="s">
        <v>56</v>
      </c>
      <c r="E7" s="58" t="s">
        <v>227</v>
      </c>
      <c r="F7" s="59">
        <v>43</v>
      </c>
    </row>
    <row r="8" spans="1:6">
      <c r="A8" s="56">
        <v>23</v>
      </c>
      <c r="B8" s="57">
        <v>45778</v>
      </c>
      <c r="C8" s="58" t="s">
        <v>233</v>
      </c>
      <c r="D8" s="45" t="s">
        <v>77</v>
      </c>
      <c r="E8" s="58" t="s">
        <v>227</v>
      </c>
      <c r="F8" s="59">
        <v>14.85</v>
      </c>
    </row>
    <row r="9" spans="1:6">
      <c r="A9" s="56">
        <v>24</v>
      </c>
      <c r="B9" s="57">
        <v>45796</v>
      </c>
      <c r="C9" s="58" t="s">
        <v>234</v>
      </c>
      <c r="D9" s="45" t="s">
        <v>246</v>
      </c>
      <c r="E9" s="58" t="s">
        <v>227</v>
      </c>
      <c r="F9" s="59">
        <v>628.07000000000005</v>
      </c>
    </row>
    <row r="10" spans="1:6">
      <c r="A10" s="56">
        <v>26</v>
      </c>
      <c r="B10" s="57">
        <v>45809</v>
      </c>
      <c r="C10" s="58" t="s">
        <v>233</v>
      </c>
      <c r="D10" s="45" t="s">
        <v>84</v>
      </c>
      <c r="E10" s="58" t="s">
        <v>227</v>
      </c>
      <c r="F10" s="59">
        <v>14.85</v>
      </c>
    </row>
    <row r="11" spans="1:6">
      <c r="A11" s="56">
        <v>30</v>
      </c>
      <c r="B11" s="57">
        <v>45819</v>
      </c>
      <c r="C11" s="58" t="s">
        <v>237</v>
      </c>
      <c r="D11" s="45" t="s">
        <v>94</v>
      </c>
      <c r="E11" s="58" t="s">
        <v>227</v>
      </c>
      <c r="F11" s="59">
        <v>63</v>
      </c>
    </row>
    <row r="12" spans="1:6">
      <c r="A12" s="56">
        <v>31</v>
      </c>
      <c r="B12" s="57">
        <v>45826</v>
      </c>
      <c r="C12" s="58" t="s">
        <v>238</v>
      </c>
      <c r="D12" s="45" t="s">
        <v>96</v>
      </c>
      <c r="E12" s="58" t="s">
        <v>227</v>
      </c>
      <c r="F12" s="59">
        <v>77</v>
      </c>
    </row>
    <row r="13" spans="1:6">
      <c r="A13" s="56">
        <v>35</v>
      </c>
      <c r="B13" s="57">
        <v>45852</v>
      </c>
      <c r="C13" s="58" t="s">
        <v>233</v>
      </c>
      <c r="D13" s="45" t="s">
        <v>102</v>
      </c>
      <c r="E13" s="58" t="s">
        <v>227</v>
      </c>
      <c r="F13" s="59">
        <v>14.85</v>
      </c>
    </row>
    <row r="14" spans="1:6">
      <c r="A14" s="56">
        <v>36</v>
      </c>
      <c r="B14" s="57">
        <v>45861</v>
      </c>
      <c r="C14" s="58" t="s">
        <v>243</v>
      </c>
      <c r="D14" s="45" t="s">
        <v>104</v>
      </c>
      <c r="E14" s="58" t="s">
        <v>227</v>
      </c>
      <c r="F14" s="59">
        <v>42</v>
      </c>
    </row>
    <row r="15" spans="1:6">
      <c r="A15" s="56">
        <v>46</v>
      </c>
      <c r="B15" s="57">
        <v>45883</v>
      </c>
      <c r="C15" s="58" t="s">
        <v>233</v>
      </c>
      <c r="D15" s="45" t="s">
        <v>120</v>
      </c>
      <c r="E15" s="58" t="s">
        <v>227</v>
      </c>
      <c r="F15" s="59">
        <v>14.85</v>
      </c>
    </row>
    <row r="16" spans="1:6">
      <c r="A16" s="56">
        <v>52</v>
      </c>
      <c r="B16" s="57">
        <v>45917</v>
      </c>
      <c r="C16" s="58" t="s">
        <v>233</v>
      </c>
      <c r="D16" s="45" t="s">
        <v>132</v>
      </c>
      <c r="E16" s="58" t="s">
        <v>227</v>
      </c>
      <c r="F16" s="59">
        <v>14.85</v>
      </c>
    </row>
    <row r="17" spans="1:6">
      <c r="A17" s="56">
        <v>54</v>
      </c>
      <c r="B17" s="57">
        <v>45952</v>
      </c>
      <c r="C17" s="58" t="s">
        <v>244</v>
      </c>
      <c r="D17" s="45" t="s">
        <v>136</v>
      </c>
      <c r="E17" s="58" t="s">
        <v>227</v>
      </c>
      <c r="F17" s="59">
        <v>8.33</v>
      </c>
    </row>
    <row r="18" spans="1:6">
      <c r="A18" s="56">
        <v>58</v>
      </c>
      <c r="B18" s="57">
        <v>45945</v>
      </c>
      <c r="C18" s="58" t="s">
        <v>233</v>
      </c>
      <c r="D18" s="45" t="s">
        <v>143</v>
      </c>
      <c r="E18" s="58" t="s">
        <v>227</v>
      </c>
      <c r="F18" s="59">
        <v>14.85</v>
      </c>
    </row>
    <row r="19" spans="1:6">
      <c r="A19" s="56">
        <v>62</v>
      </c>
      <c r="B19" s="57">
        <v>45976</v>
      </c>
      <c r="C19" s="58" t="s">
        <v>233</v>
      </c>
      <c r="D19" s="45" t="s">
        <v>154</v>
      </c>
      <c r="E19" s="58" t="s">
        <v>227</v>
      </c>
      <c r="F19" s="59">
        <v>14.85</v>
      </c>
    </row>
    <row r="20" spans="1:6">
      <c r="A20" s="56">
        <v>63</v>
      </c>
      <c r="B20" s="57">
        <v>46006</v>
      </c>
      <c r="C20" s="58" t="s">
        <v>233</v>
      </c>
      <c r="D20" s="45" t="s">
        <v>155</v>
      </c>
      <c r="E20" s="58" t="s">
        <v>227</v>
      </c>
      <c r="F20" s="59">
        <v>14.85</v>
      </c>
    </row>
    <row r="21" spans="1:6">
      <c r="A21" s="56">
        <v>64</v>
      </c>
      <c r="B21" s="57">
        <v>46037</v>
      </c>
      <c r="C21" s="58" t="s">
        <v>233</v>
      </c>
      <c r="D21" s="45" t="s">
        <v>156</v>
      </c>
      <c r="E21" s="58" t="s">
        <v>227</v>
      </c>
      <c r="F21" s="59">
        <v>14.85</v>
      </c>
    </row>
    <row r="22" spans="1:6">
      <c r="A22" s="56">
        <v>67</v>
      </c>
      <c r="B22" s="57">
        <v>45998</v>
      </c>
      <c r="C22" s="58" t="s">
        <v>245</v>
      </c>
      <c r="D22" s="45" t="s">
        <v>159</v>
      </c>
      <c r="E22" s="58" t="s">
        <v>227</v>
      </c>
      <c r="F22" s="59">
        <v>437</v>
      </c>
    </row>
    <row r="23" spans="1:6">
      <c r="A23" s="56">
        <v>68</v>
      </c>
      <c r="B23" s="57">
        <v>45998</v>
      </c>
      <c r="C23" s="58" t="s">
        <v>245</v>
      </c>
      <c r="D23" s="45" t="s">
        <v>161</v>
      </c>
      <c r="E23" s="58" t="s">
        <v>227</v>
      </c>
      <c r="F23" s="59">
        <v>42</v>
      </c>
    </row>
    <row r="24" spans="1:6">
      <c r="A24" s="56">
        <v>69</v>
      </c>
      <c r="B24" s="57">
        <v>45998</v>
      </c>
      <c r="C24" s="58" t="s">
        <v>245</v>
      </c>
      <c r="D24" s="45" t="s">
        <v>162</v>
      </c>
      <c r="E24" s="58" t="s">
        <v>227</v>
      </c>
      <c r="F24" s="59">
        <v>208</v>
      </c>
    </row>
    <row r="25" spans="1:6">
      <c r="A25" s="56">
        <v>72</v>
      </c>
      <c r="B25" s="57">
        <v>46004</v>
      </c>
      <c r="C25" s="58" t="s">
        <v>245</v>
      </c>
      <c r="D25" s="45" t="s">
        <v>175</v>
      </c>
      <c r="E25" s="58" t="s">
        <v>227</v>
      </c>
      <c r="F25" s="59">
        <v>34</v>
      </c>
    </row>
    <row r="26" spans="1:6">
      <c r="A26" s="56">
        <v>76</v>
      </c>
      <c r="B26" s="57">
        <v>46037</v>
      </c>
      <c r="C26" s="58" t="s">
        <v>238</v>
      </c>
      <c r="D26" s="45" t="s">
        <v>187</v>
      </c>
      <c r="E26" s="58" t="s">
        <v>227</v>
      </c>
      <c r="F26" s="59">
        <v>318.8</v>
      </c>
    </row>
    <row r="27" spans="1:6">
      <c r="A27" s="56">
        <v>78</v>
      </c>
      <c r="B27" s="57">
        <v>46050</v>
      </c>
      <c r="C27" s="58" t="s">
        <v>245</v>
      </c>
      <c r="D27" s="45" t="s">
        <v>184</v>
      </c>
      <c r="E27" s="58" t="s">
        <v>227</v>
      </c>
      <c r="F27" s="59">
        <v>36</v>
      </c>
    </row>
    <row r="28" spans="1:6">
      <c r="A28" s="56">
        <v>79</v>
      </c>
      <c r="B28" s="57">
        <v>46050</v>
      </c>
      <c r="C28" s="58" t="s">
        <v>234</v>
      </c>
      <c r="D28" s="45" t="s">
        <v>185</v>
      </c>
      <c r="E28" s="58" t="s">
        <v>227</v>
      </c>
      <c r="F28" s="59">
        <v>129.05000000000001</v>
      </c>
    </row>
    <row r="29" spans="1:6">
      <c r="A29" s="56">
        <v>80</v>
      </c>
      <c r="B29" s="57">
        <v>46054</v>
      </c>
      <c r="C29" s="58" t="s">
        <v>233</v>
      </c>
      <c r="D29" s="45" t="s">
        <v>190</v>
      </c>
      <c r="E29" s="58" t="s">
        <v>227</v>
      </c>
      <c r="F29" s="59">
        <v>14.85</v>
      </c>
    </row>
    <row r="30" spans="1:6">
      <c r="A30" s="56">
        <v>81</v>
      </c>
      <c r="B30" s="57">
        <v>46082</v>
      </c>
      <c r="C30" s="58" t="s">
        <v>233</v>
      </c>
      <c r="D30" s="45" t="s">
        <v>191</v>
      </c>
      <c r="E30" s="58" t="s">
        <v>227</v>
      </c>
      <c r="F30" s="59">
        <v>14.85</v>
      </c>
    </row>
    <row r="31" spans="1:6" ht="13.5" thickBot="1">
      <c r="A31" s="60">
        <v>89</v>
      </c>
      <c r="B31" s="61">
        <v>46090</v>
      </c>
      <c r="C31" s="62" t="s">
        <v>247</v>
      </c>
      <c r="D31" s="47" t="s">
        <v>212</v>
      </c>
      <c r="E31" s="62" t="s">
        <v>227</v>
      </c>
      <c r="F31" s="63">
        <v>72</v>
      </c>
    </row>
    <row r="32" spans="1:6" ht="13.5" thickBot="1">
      <c r="A32" s="48"/>
      <c r="B32" s="48"/>
      <c r="C32" s="48"/>
      <c r="D32" s="49" t="s">
        <v>229</v>
      </c>
      <c r="E32" s="50" t="s">
        <v>227</v>
      </c>
      <c r="F32" s="51">
        <f>SUM(F4:F31)</f>
        <v>2521.4399999999996</v>
      </c>
    </row>
    <row r="34" spans="1:6">
      <c r="A34" s="78" t="s">
        <v>249</v>
      </c>
      <c r="B34" s="79"/>
      <c r="C34" s="79"/>
      <c r="D34" s="79"/>
      <c r="E34" s="79"/>
      <c r="F34" s="79"/>
    </row>
    <row r="35" spans="1:6">
      <c r="A35" s="78" t="s">
        <v>241</v>
      </c>
      <c r="B35" s="79"/>
      <c r="C35" s="79"/>
      <c r="D35" s="79"/>
      <c r="E35" s="79"/>
      <c r="F35" s="79"/>
    </row>
    <row r="36" spans="1:6" ht="13.5" thickBot="1"/>
    <row r="37" spans="1:6" ht="13.5" thickBot="1">
      <c r="A37" s="72" t="s">
        <v>242</v>
      </c>
      <c r="B37" s="73"/>
      <c r="C37" s="73"/>
      <c r="D37" s="73"/>
      <c r="E37" s="73"/>
      <c r="F37" s="74"/>
    </row>
  </sheetData>
  <autoFilter ref="A3:F32"/>
  <mergeCells count="5">
    <mergeCell ref="A37:F37"/>
    <mergeCell ref="A1:F1"/>
    <mergeCell ref="A2:F2"/>
    <mergeCell ref="A34:F34"/>
    <mergeCell ref="A35:F35"/>
  </mergeCells>
  <pageMargins left="0.70866141732283472" right="0.70866141732283472" top="0.35433070866141736" bottom="0.35433070866141736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Cashbook</vt:lpstr>
      <vt:lpstr>Pivot</vt:lpstr>
      <vt:lpstr>VAT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2026-03-24T09:16:38Z</cp:lastPrinted>
  <dcterms:created xsi:type="dcterms:W3CDTF">2025-11-26T12:17:27Z</dcterms:created>
  <dcterms:modified xsi:type="dcterms:W3CDTF">2026-04-13T10:53:40Z</dcterms:modified>
</cp:coreProperties>
</file>