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28515" windowHeight="12060"/>
  </bookViews>
  <sheets>
    <sheet name="Budget-27" sheetId="1" r:id="rId1"/>
  </sheets>
  <calcPr calcId="125725"/>
</workbook>
</file>

<file path=xl/calcChain.xml><?xml version="1.0" encoding="utf-8"?>
<calcChain xmlns="http://schemas.openxmlformats.org/spreadsheetml/2006/main">
  <c r="F3" i="1"/>
  <c r="G17"/>
  <c r="F35"/>
  <c r="F17"/>
  <c r="F13"/>
  <c r="E17"/>
  <c r="F37" l="1"/>
  <c r="C35"/>
  <c r="D35"/>
  <c r="E35"/>
  <c r="G35"/>
  <c r="C13"/>
  <c r="D13"/>
  <c r="E13"/>
  <c r="G13"/>
  <c r="B35"/>
  <c r="B13"/>
  <c r="F38" l="1"/>
  <c r="G3"/>
  <c r="B38"/>
  <c r="B37"/>
  <c r="C3" s="1"/>
  <c r="C37" l="1"/>
  <c r="D3" l="1"/>
  <c r="D37" s="1"/>
  <c r="C38"/>
  <c r="E3" l="1"/>
  <c r="E37" s="1"/>
  <c r="E38" s="1"/>
  <c r="D38"/>
  <c r="G37" l="1"/>
  <c r="G38" s="1"/>
</calcChain>
</file>

<file path=xl/comments1.xml><?xml version="1.0" encoding="utf-8"?>
<comments xmlns="http://schemas.openxmlformats.org/spreadsheetml/2006/main">
  <authors>
    <author>User</author>
  </authors>
  <commentList>
    <comment ref="G7" authorId="0">
      <text>
        <r>
          <rPr>
            <b/>
            <sz val="9"/>
            <color indexed="81"/>
            <rFont val="Tahoma"/>
            <family val="2"/>
          </rPr>
          <t xml:space="preserve">Unable to estimate as SC does not provide any advance figures. But Minsterley is likely to get some CIL Year-28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2" authorId="0">
      <text>
        <r>
          <rPr>
            <sz val="9"/>
            <color indexed="81"/>
            <rFont val="Tahoma"/>
            <family val="2"/>
          </rPr>
          <t xml:space="preserve">Includes £125 election fees and play area training course for Pryce.
Plus usual annual fees of £51 for banking and £52 for ICO.
</t>
        </r>
      </text>
    </comment>
    <comment ref="E27" authorId="0">
      <text>
        <r>
          <rPr>
            <b/>
            <sz val="9"/>
            <color indexed="81"/>
            <rFont val="Tahoma"/>
            <family val="2"/>
          </rPr>
          <t>Includes £2622 Potters Electrical annual safety inspection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7" authorId="0">
      <text>
        <r>
          <rPr>
            <b/>
            <sz val="9"/>
            <color indexed="81"/>
            <rFont val="Tahoma"/>
            <family val="2"/>
          </rPr>
          <t>Includes annual safety inspection est £3k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8" authorId="0">
      <text>
        <r>
          <rPr>
            <b/>
            <sz val="9"/>
            <color indexed="81"/>
            <rFont val="Tahoma"/>
            <family val="2"/>
          </rPr>
          <t>Now includes new charges from SC for emptying waste bins -  £774.28 (for 2 years)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0">
      <text>
        <r>
          <rPr>
            <b/>
            <sz val="9"/>
            <color indexed="81"/>
            <rFont val="Tahoma"/>
            <family val="2"/>
          </rPr>
          <t>£1248 for xmas lights project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2" authorId="0">
      <text>
        <r>
          <rPr>
            <b/>
            <sz val="9"/>
            <color indexed="81"/>
            <rFont val="Tahoma"/>
            <family val="2"/>
          </rPr>
          <t>Includes £3k gift to the Hall for floor repairs. Remainder gift to hall for wall repair and website and hall hire MFAG gift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<sst xmlns="http://schemas.openxmlformats.org/spreadsheetml/2006/main" count="46" uniqueCount="46">
  <si>
    <t xml:space="preserve">PRECEPT  </t>
  </si>
  <si>
    <t xml:space="preserve">AUDITS  internal and external audits </t>
  </si>
  <si>
    <t xml:space="preserve">FEES  Elections  Training   ICO   Bank </t>
  </si>
  <si>
    <t xml:space="preserve">CARETKR  Caretaker's annual contract </t>
  </si>
  <si>
    <t xml:space="preserve">Notes: </t>
  </si>
  <si>
    <t>Precept-26 of £30,000 based on ~875 households = £34.29 tax per household.</t>
  </si>
  <si>
    <t>Precept-27 of £31,000 based on ~875 households = £35.43 tax per household = rise of £1.14 or 3.3%.</t>
  </si>
  <si>
    <t xml:space="preserve"> Opening Balance </t>
  </si>
  <si>
    <t>CIL  Neighbourhood Fund</t>
  </si>
  <si>
    <t xml:space="preserve">VAT refund from financial year </t>
  </si>
  <si>
    <t>GRANTS and sponsors</t>
  </si>
  <si>
    <t>HIRE of pitch</t>
  </si>
  <si>
    <t>OTHER inc. Insurance Claims</t>
  </si>
  <si>
    <t xml:space="preserve">EXPENSES of Clerk </t>
  </si>
  <si>
    <t xml:space="preserve">INSURE  annual premiums </t>
  </si>
  <si>
    <t xml:space="preserve">ROOM hire fee for MPC Meetings </t>
  </si>
  <si>
    <t xml:space="preserve">FIELD  STC grass cutting plus field rent </t>
  </si>
  <si>
    <t>PLAY  playarea/gym repairs+inspections</t>
  </si>
  <si>
    <t>LIGHTS  repairs/maintenance</t>
  </si>
  <si>
    <t xml:space="preserve">WORKS  other repairs/maintenance </t>
  </si>
  <si>
    <t>ANPR camera costs</t>
  </si>
  <si>
    <t>PROJECTS all council projects</t>
  </si>
  <si>
    <t>GIFTS  to parish groups/charities/s137</t>
  </si>
  <si>
    <t xml:space="preserve">EXTRA costs inc. room heating coins </t>
  </si>
  <si>
    <t>NUL in must tally with NUL out</t>
  </si>
  <si>
    <t>NUL out must tally with NUL in</t>
  </si>
  <si>
    <t>RECEIPTS</t>
  </si>
  <si>
    <t>PAYMENTS</t>
  </si>
  <si>
    <t>YEAR-23 
(2022-2023) 
Actual</t>
  </si>
  <si>
    <t>YEAR-24 
(2023-2024) 
Actual</t>
  </si>
  <si>
    <t>YEAR-25 
(2024-2025) 
Actual</t>
  </si>
  <si>
    <t>YEAR-27 
(2026-2027) 
Budget</t>
  </si>
  <si>
    <t>Receipts TOTAL                    "£  IN"</t>
  </si>
  <si>
    <t xml:space="preserve">OFFICE  Website, payroll, other admin </t>
  </si>
  <si>
    <t>Payments TOTAL             "£  OUT"</t>
  </si>
  <si>
    <t>Closing Balance      "£  RESERVE"</t>
  </si>
  <si>
    <t>ENERGY  streetlights-SC contract</t>
  </si>
  <si>
    <t>MINSTERLEY BUDGET-27 (1 April 2026-31 Mar 2027)</t>
  </si>
  <si>
    <t>PAY  Clerk's GROSS Pay</t>
  </si>
  <si>
    <t>"£  PRECEPT RESERVE"</t>
  </si>
  <si>
    <t>"£  Neighbourhood Fund RESERVE"</t>
  </si>
  <si>
    <t>YEAR-28 
(2027-2028) 
Forecast</t>
  </si>
  <si>
    <t>NICS Employer NICs due to HMRC</t>
  </si>
  <si>
    <t>YEAR-26 
(2025-2026) 
Actual</t>
  </si>
  <si>
    <t>Last Updated: Fri 10 Apr 2026</t>
  </si>
  <si>
    <t>MPC committed under Minute 2406-6.3 £2k of NF to SC towards the nursery demountable but no invoice yet received.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</si>
</sst>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0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theme="1"/>
      <name val="Courier New"/>
      <family val="3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Courier New"/>
      <family val="3"/>
    </font>
    <font>
      <sz val="8"/>
      <name val="Times New Roman"/>
      <family val="1"/>
    </font>
    <font>
      <sz val="8"/>
      <name val="Courier New"/>
      <family val="3"/>
    </font>
    <font>
      <b/>
      <sz val="10"/>
      <name val="Times New Roman"/>
      <family val="1"/>
    </font>
    <font>
      <b/>
      <sz val="10"/>
      <name val="Courier New"/>
      <family val="3"/>
    </font>
    <font>
      <sz val="9"/>
      <color indexed="81"/>
      <name val="Tahoma"/>
      <family val="2"/>
    </font>
    <font>
      <sz val="10"/>
      <name val="Times New Roman"/>
      <family val="1"/>
    </font>
    <font>
      <sz val="10"/>
      <name val="Courier New"/>
      <family val="3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color theme="1"/>
      <name val="Times New Roman"/>
      <family val="1"/>
    </font>
    <font>
      <sz val="10"/>
      <color theme="1"/>
      <name val="Courier New"/>
      <family val="3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5" fillId="0" borderId="0" xfId="0" applyFont="1" applyAlignment="1"/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0" xfId="0" applyFont="1" applyAlignment="1"/>
    <xf numFmtId="0" fontId="4" fillId="0" borderId="3" xfId="0" applyFont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3" fontId="11" fillId="0" borderId="5" xfId="0" applyNumberFormat="1" applyFont="1" applyFill="1" applyBorder="1" applyAlignment="1">
      <alignment horizontal="right" vertical="center" wrapText="1"/>
    </xf>
    <xf numFmtId="43" fontId="11" fillId="2" borderId="6" xfId="0" applyNumberFormat="1" applyFont="1" applyFill="1" applyBorder="1" applyAlignment="1">
      <alignment horizontal="right" vertical="center" wrapText="1"/>
    </xf>
    <xf numFmtId="43" fontId="2" fillId="0" borderId="1" xfId="0" applyNumberFormat="1" applyFont="1" applyBorder="1" applyAlignment="1">
      <alignment horizontal="right" vertical="center" wrapText="1"/>
    </xf>
    <xf numFmtId="43" fontId="2" fillId="0" borderId="1" xfId="0" applyNumberFormat="1" applyFont="1" applyFill="1" applyBorder="1" applyAlignment="1">
      <alignment horizontal="right" vertical="center" wrapText="1"/>
    </xf>
    <xf numFmtId="43" fontId="2" fillId="2" borderId="1" xfId="0" applyNumberFormat="1" applyFont="1" applyFill="1" applyBorder="1" applyAlignment="1">
      <alignment horizontal="right" vertical="center" wrapText="1"/>
    </xf>
    <xf numFmtId="43" fontId="9" fillId="0" borderId="2" xfId="0" applyNumberFormat="1" applyFont="1" applyBorder="1" applyAlignment="1">
      <alignment horizontal="right" vertical="center" wrapText="1"/>
    </xf>
    <xf numFmtId="43" fontId="9" fillId="0" borderId="2" xfId="0" applyNumberFormat="1" applyFont="1" applyFill="1" applyBorder="1" applyAlignment="1">
      <alignment horizontal="right" vertical="center" wrapText="1"/>
    </xf>
    <xf numFmtId="43" fontId="9" fillId="2" borderId="2" xfId="0" applyNumberFormat="1" applyFont="1" applyFill="1" applyBorder="1" applyAlignment="1">
      <alignment horizontal="right" vertical="center" wrapText="1"/>
    </xf>
    <xf numFmtId="43" fontId="11" fillId="0" borderId="5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wrapText="1"/>
    </xf>
    <xf numFmtId="43" fontId="14" fillId="0" borderId="3" xfId="0" applyNumberFormat="1" applyFont="1" applyBorder="1" applyAlignment="1">
      <alignment horizontal="right" vertical="top" wrapText="1"/>
    </xf>
    <xf numFmtId="43" fontId="14" fillId="0" borderId="3" xfId="0" applyNumberFormat="1" applyFont="1" applyBorder="1" applyAlignment="1">
      <alignment horizontal="right" wrapText="1"/>
    </xf>
    <xf numFmtId="43" fontId="14" fillId="0" borderId="3" xfId="0" applyNumberFormat="1" applyFont="1" applyFill="1" applyBorder="1" applyAlignment="1">
      <alignment horizontal="right" vertical="top" wrapText="1"/>
    </xf>
    <xf numFmtId="43" fontId="14" fillId="2" borderId="3" xfId="0" applyNumberFormat="1" applyFont="1" applyFill="1" applyBorder="1" applyAlignment="1">
      <alignment horizontal="right" vertical="top" wrapText="1"/>
    </xf>
    <xf numFmtId="43" fontId="11" fillId="3" borderId="5" xfId="0" applyNumberFormat="1" applyFont="1" applyFill="1" applyBorder="1" applyAlignment="1">
      <alignment horizontal="right" vertical="center" wrapText="1"/>
    </xf>
    <xf numFmtId="43" fontId="2" fillId="3" borderId="1" xfId="0" applyNumberFormat="1" applyFont="1" applyFill="1" applyBorder="1" applyAlignment="1">
      <alignment horizontal="right" vertical="center" wrapText="1"/>
    </xf>
    <xf numFmtId="43" fontId="9" fillId="3" borderId="2" xfId="0" applyNumberFormat="1" applyFont="1" applyFill="1" applyBorder="1" applyAlignment="1">
      <alignment horizontal="right" vertical="center" wrapText="1"/>
    </xf>
    <xf numFmtId="43" fontId="14" fillId="3" borderId="3" xfId="0" applyNumberFormat="1" applyFont="1" applyFill="1" applyBorder="1" applyAlignment="1">
      <alignment horizontal="right" vertical="top" wrapText="1"/>
    </xf>
    <xf numFmtId="0" fontId="4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center" wrapText="1"/>
    </xf>
    <xf numFmtId="0" fontId="17" fillId="0" borderId="14" xfId="0" applyFont="1" applyFill="1" applyBorder="1" applyAlignment="1">
      <alignment horizontal="right" vertical="center" wrapText="1"/>
    </xf>
    <xf numFmtId="0" fontId="17" fillId="0" borderId="17" xfId="0" applyFont="1" applyFill="1" applyBorder="1" applyAlignment="1">
      <alignment horizontal="right" vertical="center" wrapText="1"/>
    </xf>
    <xf numFmtId="43" fontId="3" fillId="0" borderId="3" xfId="0" applyNumberFormat="1" applyFont="1" applyBorder="1" applyAlignment="1">
      <alignment horizontal="right" vertical="top" wrapText="1"/>
    </xf>
    <xf numFmtId="43" fontId="3" fillId="0" borderId="3" xfId="0" applyNumberFormat="1" applyFont="1" applyFill="1" applyBorder="1" applyAlignment="1">
      <alignment horizontal="right" vertical="top" wrapText="1"/>
    </xf>
    <xf numFmtId="43" fontId="3" fillId="3" borderId="3" xfId="0" applyNumberFormat="1" applyFont="1" applyFill="1" applyBorder="1" applyAlignment="1">
      <alignment horizontal="right" vertical="top" wrapText="1"/>
    </xf>
    <xf numFmtId="43" fontId="3" fillId="2" borderId="3" xfId="0" applyNumberFormat="1" applyFont="1" applyFill="1" applyBorder="1" applyAlignment="1">
      <alignment horizontal="right" vertical="top" wrapText="1"/>
    </xf>
    <xf numFmtId="43" fontId="3" fillId="0" borderId="1" xfId="0" applyNumberFormat="1" applyFont="1" applyBorder="1" applyAlignment="1">
      <alignment horizontal="right" vertical="top" wrapText="1"/>
    </xf>
    <xf numFmtId="43" fontId="3" fillId="0" borderId="1" xfId="0" applyNumberFormat="1" applyFont="1" applyFill="1" applyBorder="1" applyAlignment="1">
      <alignment horizontal="right" vertical="top" wrapText="1"/>
    </xf>
    <xf numFmtId="43" fontId="3" fillId="3" borderId="1" xfId="0" applyNumberFormat="1" applyFont="1" applyFill="1" applyBorder="1" applyAlignment="1">
      <alignment horizontal="right" vertical="top" wrapText="1"/>
    </xf>
    <xf numFmtId="43" fontId="3" fillId="2" borderId="1" xfId="0" applyNumberFormat="1" applyFont="1" applyFill="1" applyBorder="1" applyAlignment="1">
      <alignment horizontal="right" vertical="top" wrapText="1"/>
    </xf>
    <xf numFmtId="43" fontId="10" fillId="0" borderId="1" xfId="0" applyNumberFormat="1" applyFont="1" applyBorder="1" applyAlignment="1">
      <alignment horizontal="right" vertical="center" wrapText="1"/>
    </xf>
    <xf numFmtId="43" fontId="10" fillId="0" borderId="1" xfId="0" applyNumberFormat="1" applyFont="1" applyFill="1" applyBorder="1" applyAlignment="1">
      <alignment horizontal="right" vertical="center" wrapText="1"/>
    </xf>
    <xf numFmtId="43" fontId="10" fillId="3" borderId="1" xfId="0" applyNumberFormat="1" applyFont="1" applyFill="1" applyBorder="1" applyAlignment="1">
      <alignment horizontal="right" vertical="center" wrapText="1"/>
    </xf>
    <xf numFmtId="43" fontId="10" fillId="2" borderId="1" xfId="0" applyNumberFormat="1" applyFont="1" applyFill="1" applyBorder="1" applyAlignment="1">
      <alignment horizontal="right" vertical="center" wrapText="1"/>
    </xf>
    <xf numFmtId="43" fontId="9" fillId="0" borderId="1" xfId="0" applyNumberFormat="1" applyFont="1" applyBorder="1" applyAlignment="1">
      <alignment horizontal="right" vertical="center" wrapText="1"/>
    </xf>
    <xf numFmtId="43" fontId="9" fillId="0" borderId="1" xfId="0" applyNumberFormat="1" applyFont="1" applyFill="1" applyBorder="1" applyAlignment="1">
      <alignment horizontal="right" vertical="center" wrapText="1"/>
    </xf>
    <xf numFmtId="43" fontId="9" fillId="3" borderId="1" xfId="0" applyNumberFormat="1" applyFont="1" applyFill="1" applyBorder="1" applyAlignment="1">
      <alignment horizontal="right" vertical="center" wrapText="1"/>
    </xf>
    <xf numFmtId="43" fontId="9" fillId="2" borderId="1" xfId="0" applyNumberFormat="1" applyFont="1" applyFill="1" applyBorder="1" applyAlignment="1">
      <alignment horizontal="right" vertical="center" wrapText="1"/>
    </xf>
    <xf numFmtId="43" fontId="7" fillId="0" borderId="5" xfId="0" applyNumberFormat="1" applyFont="1" applyBorder="1" applyAlignment="1">
      <alignment horizontal="right" vertical="center" wrapText="1"/>
    </xf>
    <xf numFmtId="43" fontId="7" fillId="0" borderId="5" xfId="0" applyNumberFormat="1" applyFont="1" applyFill="1" applyBorder="1" applyAlignment="1">
      <alignment horizontal="right" vertical="center" wrapText="1"/>
    </xf>
    <xf numFmtId="43" fontId="7" fillId="3" borderId="5" xfId="0" applyNumberFormat="1" applyFont="1" applyFill="1" applyBorder="1" applyAlignment="1">
      <alignment horizontal="right" vertical="center" wrapText="1"/>
    </xf>
    <xf numFmtId="43" fontId="7" fillId="2" borderId="6" xfId="0" applyNumberFormat="1" applyFont="1" applyFill="1" applyBorder="1" applyAlignment="1">
      <alignment horizontal="right" vertical="center" wrapText="1"/>
    </xf>
    <xf numFmtId="43" fontId="7" fillId="0" borderId="7" xfId="0" applyNumberFormat="1" applyFont="1" applyBorder="1" applyAlignment="1">
      <alignment horizontal="right" vertical="center" wrapText="1"/>
    </xf>
    <xf numFmtId="43" fontId="7" fillId="0" borderId="7" xfId="0" applyNumberFormat="1" applyFont="1" applyFill="1" applyBorder="1" applyAlignment="1">
      <alignment horizontal="right" vertical="center" wrapText="1"/>
    </xf>
    <xf numFmtId="43" fontId="7" fillId="3" borderId="7" xfId="0" applyNumberFormat="1" applyFont="1" applyFill="1" applyBorder="1" applyAlignment="1">
      <alignment horizontal="right" vertical="center" wrapText="1"/>
    </xf>
    <xf numFmtId="43" fontId="7" fillId="2" borderId="7" xfId="0" applyNumberFormat="1" applyFont="1" applyFill="1" applyBorder="1" applyAlignment="1">
      <alignment horizontal="right" vertical="center" wrapText="1"/>
    </xf>
    <xf numFmtId="43" fontId="7" fillId="0" borderId="12" xfId="0" applyNumberFormat="1" applyFont="1" applyFill="1" applyBorder="1" applyAlignment="1">
      <alignment horizontal="right" vertical="center" wrapText="1"/>
    </xf>
    <xf numFmtId="43" fontId="7" fillId="3" borderId="12" xfId="0" applyNumberFormat="1" applyFont="1" applyFill="1" applyBorder="1" applyAlignment="1">
      <alignment horizontal="right" vertical="center" wrapText="1"/>
    </xf>
    <xf numFmtId="43" fontId="7" fillId="2" borderId="13" xfId="0" applyNumberFormat="1" applyFont="1" applyFill="1" applyBorder="1" applyAlignment="1">
      <alignment horizontal="right" vertical="center" wrapText="1"/>
    </xf>
    <xf numFmtId="43" fontId="18" fillId="0" borderId="15" xfId="0" applyNumberFormat="1" applyFont="1" applyFill="1" applyBorder="1" applyAlignment="1">
      <alignment horizontal="right" vertical="center" wrapText="1"/>
    </xf>
    <xf numFmtId="43" fontId="18" fillId="3" borderId="15" xfId="0" applyNumberFormat="1" applyFont="1" applyFill="1" applyBorder="1" applyAlignment="1">
      <alignment horizontal="right" vertical="center" wrapText="1"/>
    </xf>
    <xf numFmtId="43" fontId="18" fillId="2" borderId="16" xfId="0" applyNumberFormat="1" applyFont="1" applyFill="1" applyBorder="1" applyAlignment="1">
      <alignment horizontal="right" vertical="center" wrapText="1"/>
    </xf>
    <xf numFmtId="43" fontId="18" fillId="0" borderId="18" xfId="0" applyNumberFormat="1" applyFont="1" applyFill="1" applyBorder="1" applyAlignment="1">
      <alignment horizontal="right" vertical="center" wrapText="1"/>
    </xf>
    <xf numFmtId="43" fontId="18" fillId="3" borderId="18" xfId="0" applyNumberFormat="1" applyFont="1" applyFill="1" applyBorder="1" applyAlignment="1">
      <alignment horizontal="right" vertical="center" wrapText="1"/>
    </xf>
    <xf numFmtId="43" fontId="18" fillId="2" borderId="19" xfId="0" applyNumberFormat="1" applyFont="1" applyFill="1" applyBorder="1" applyAlignment="1">
      <alignment horizontal="right" vertical="center" wrapText="1"/>
    </xf>
    <xf numFmtId="0" fontId="19" fillId="0" borderId="0" xfId="0" applyFont="1"/>
    <xf numFmtId="0" fontId="3" fillId="4" borderId="7" xfId="0" applyFont="1" applyFill="1" applyBorder="1" applyAlignment="1">
      <alignment horizontal="center" vertical="top" wrapText="1"/>
    </xf>
    <xf numFmtId="43" fontId="11" fillId="4" borderId="6" xfId="0" applyNumberFormat="1" applyFont="1" applyFill="1" applyBorder="1" applyAlignment="1">
      <alignment horizontal="right" vertical="center" wrapText="1"/>
    </xf>
    <xf numFmtId="43" fontId="3" fillId="4" borderId="3" xfId="0" applyNumberFormat="1" applyFont="1" applyFill="1" applyBorder="1" applyAlignment="1">
      <alignment horizontal="right" vertical="top" wrapText="1"/>
    </xf>
    <xf numFmtId="43" fontId="3" fillId="4" borderId="1" xfId="0" applyNumberFormat="1" applyFont="1" applyFill="1" applyBorder="1" applyAlignment="1">
      <alignment horizontal="right" vertical="top" wrapText="1"/>
    </xf>
    <xf numFmtId="43" fontId="2" fillId="4" borderId="1" xfId="0" applyNumberFormat="1" applyFont="1" applyFill="1" applyBorder="1" applyAlignment="1">
      <alignment horizontal="right" vertical="center" wrapText="1"/>
    </xf>
    <xf numFmtId="43" fontId="9" fillId="4" borderId="2" xfId="0" applyNumberFormat="1" applyFont="1" applyFill="1" applyBorder="1" applyAlignment="1">
      <alignment horizontal="right" vertical="center" wrapText="1"/>
    </xf>
    <xf numFmtId="43" fontId="14" fillId="4" borderId="3" xfId="0" applyNumberFormat="1" applyFont="1" applyFill="1" applyBorder="1" applyAlignment="1">
      <alignment horizontal="right" vertical="top" wrapText="1"/>
    </xf>
    <xf numFmtId="43" fontId="10" fillId="4" borderId="1" xfId="0" applyNumberFormat="1" applyFont="1" applyFill="1" applyBorder="1" applyAlignment="1">
      <alignment horizontal="right" vertical="center" wrapText="1"/>
    </xf>
    <xf numFmtId="43" fontId="9" fillId="4" borderId="1" xfId="0" applyNumberFormat="1" applyFont="1" applyFill="1" applyBorder="1" applyAlignment="1">
      <alignment horizontal="right" vertical="center" wrapText="1"/>
    </xf>
    <xf numFmtId="43" fontId="7" fillId="4" borderId="6" xfId="0" applyNumberFormat="1" applyFont="1" applyFill="1" applyBorder="1" applyAlignment="1">
      <alignment horizontal="right" vertical="center" wrapText="1"/>
    </xf>
    <xf numFmtId="43" fontId="7" fillId="4" borderId="7" xfId="0" applyNumberFormat="1" applyFont="1" applyFill="1" applyBorder="1" applyAlignment="1">
      <alignment horizontal="right" vertical="center" wrapText="1"/>
    </xf>
    <xf numFmtId="43" fontId="7" fillId="4" borderId="13" xfId="0" applyNumberFormat="1" applyFont="1" applyFill="1" applyBorder="1" applyAlignment="1">
      <alignment horizontal="right" vertical="center" wrapText="1"/>
    </xf>
    <xf numFmtId="43" fontId="18" fillId="4" borderId="16" xfId="0" applyNumberFormat="1" applyFont="1" applyFill="1" applyBorder="1" applyAlignment="1">
      <alignment horizontal="right" vertical="center" wrapText="1"/>
    </xf>
    <xf numFmtId="43" fontId="18" fillId="4" borderId="19" xfId="0" applyNumberFormat="1" applyFont="1" applyFill="1" applyBorder="1" applyAlignment="1">
      <alignment horizontal="right" vertical="center" wrapText="1"/>
    </xf>
    <xf numFmtId="43" fontId="0" fillId="0" borderId="0" xfId="0" applyNumberFormat="1" applyFont="1"/>
    <xf numFmtId="0" fontId="5" fillId="3" borderId="0" xfId="0" applyFont="1" applyFill="1" applyAlignment="1"/>
    <xf numFmtId="0" fontId="0" fillId="3" borderId="0" xfId="0" applyFill="1" applyAlignment="1"/>
    <xf numFmtId="0" fontId="5" fillId="2" borderId="0" xfId="0" applyFont="1" applyFill="1" applyAlignment="1"/>
    <xf numFmtId="0" fontId="0" fillId="2" borderId="0" xfId="0" applyFill="1" applyAlignment="1"/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5" fillId="0" borderId="0" xfId="0" applyFont="1" applyFill="1" applyAlignment="1"/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topLeftCell="A6" zoomScaleNormal="100" workbookViewId="0">
      <selection activeCell="F29" sqref="F29"/>
    </sheetView>
  </sheetViews>
  <sheetFormatPr defaultRowHeight="15"/>
  <cols>
    <col min="1" max="1" width="29.5703125" style="4" customWidth="1"/>
    <col min="2" max="2" width="13.7109375" style="3" hidden="1" customWidth="1"/>
    <col min="3" max="5" width="13.7109375" style="3" bestFit="1" customWidth="1"/>
    <col min="6" max="6" width="13.7109375" style="3" customWidth="1"/>
    <col min="7" max="7" width="13.7109375" style="3" bestFit="1" customWidth="1"/>
    <col min="8" max="16384" width="9.140625" style="3"/>
  </cols>
  <sheetData>
    <row r="1" spans="1:7" ht="16.5" thickBot="1">
      <c r="A1" s="97" t="s">
        <v>37</v>
      </c>
      <c r="B1" s="98"/>
      <c r="C1" s="98"/>
      <c r="D1" s="98"/>
      <c r="E1" s="98"/>
      <c r="F1" s="98"/>
      <c r="G1" s="99"/>
    </row>
    <row r="2" spans="1:7" ht="39" thickBot="1">
      <c r="A2" s="36"/>
      <c r="B2" s="37" t="s">
        <v>28</v>
      </c>
      <c r="C2" s="37" t="s">
        <v>29</v>
      </c>
      <c r="D2" s="38" t="s">
        <v>30</v>
      </c>
      <c r="E2" s="39" t="s">
        <v>43</v>
      </c>
      <c r="F2" s="40" t="s">
        <v>31</v>
      </c>
      <c r="G2" s="78" t="s">
        <v>41</v>
      </c>
    </row>
    <row r="3" spans="1:7" ht="15.75" thickBot="1">
      <c r="A3" s="13" t="s">
        <v>7</v>
      </c>
      <c r="B3" s="18">
        <v>32706.79</v>
      </c>
      <c r="C3" s="18">
        <f>B37</f>
        <v>17950.71</v>
      </c>
      <c r="D3" s="18">
        <f>C37</f>
        <v>24970.45</v>
      </c>
      <c r="E3" s="32">
        <f>D37</f>
        <v>37228.219999999987</v>
      </c>
      <c r="F3" s="19">
        <f>E37</f>
        <v>44488.549999999988</v>
      </c>
      <c r="G3" s="79">
        <f>F37</f>
        <v>52561.189999999988</v>
      </c>
    </row>
    <row r="4" spans="1:7">
      <c r="A4" s="12"/>
      <c r="B4" s="44"/>
      <c r="C4" s="44"/>
      <c r="D4" s="45"/>
      <c r="E4" s="46"/>
      <c r="F4" s="47"/>
      <c r="G4" s="80"/>
    </row>
    <row r="5" spans="1:7">
      <c r="A5" s="2" t="s">
        <v>26</v>
      </c>
      <c r="B5" s="48"/>
      <c r="C5" s="48"/>
      <c r="D5" s="49"/>
      <c r="E5" s="50"/>
      <c r="F5" s="51"/>
      <c r="G5" s="81"/>
    </row>
    <row r="6" spans="1:7">
      <c r="A6" s="1" t="s">
        <v>0</v>
      </c>
      <c r="B6" s="20">
        <v>23000</v>
      </c>
      <c r="C6" s="20">
        <v>26000</v>
      </c>
      <c r="D6" s="21">
        <v>29000</v>
      </c>
      <c r="E6" s="33">
        <v>30000</v>
      </c>
      <c r="F6" s="22">
        <v>32000</v>
      </c>
      <c r="G6" s="82">
        <v>33000</v>
      </c>
    </row>
    <row r="7" spans="1:7">
      <c r="A7" s="1" t="s">
        <v>8</v>
      </c>
      <c r="B7" s="20">
        <v>1785.18</v>
      </c>
      <c r="C7" s="20">
        <v>1206.49</v>
      </c>
      <c r="D7" s="21">
        <v>9620.99</v>
      </c>
      <c r="E7" s="33">
        <v>9620.99</v>
      </c>
      <c r="F7" s="22">
        <v>9270.68</v>
      </c>
      <c r="G7" s="82">
        <v>0</v>
      </c>
    </row>
    <row r="8" spans="1:7">
      <c r="A8" s="1" t="s">
        <v>9</v>
      </c>
      <c r="B8" s="20">
        <v>3416.87</v>
      </c>
      <c r="C8" s="20">
        <v>4288.88</v>
      </c>
      <c r="D8" s="21">
        <v>1833.49</v>
      </c>
      <c r="E8" s="33">
        <v>2006.25</v>
      </c>
      <c r="F8" s="22">
        <v>2521.44</v>
      </c>
      <c r="G8" s="82">
        <v>1800</v>
      </c>
    </row>
    <row r="9" spans="1:7">
      <c r="A9" s="1" t="s">
        <v>10</v>
      </c>
      <c r="B9" s="20">
        <v>0</v>
      </c>
      <c r="C9" s="20">
        <v>0</v>
      </c>
      <c r="D9" s="21">
        <v>0</v>
      </c>
      <c r="E9" s="33">
        <v>0</v>
      </c>
      <c r="F9" s="22">
        <v>0</v>
      </c>
      <c r="G9" s="82">
        <v>0</v>
      </c>
    </row>
    <row r="10" spans="1:7">
      <c r="A10" s="1" t="s">
        <v>11</v>
      </c>
      <c r="B10" s="20">
        <v>350</v>
      </c>
      <c r="C10" s="20">
        <v>50</v>
      </c>
      <c r="D10" s="21">
        <v>50</v>
      </c>
      <c r="E10" s="33">
        <v>50</v>
      </c>
      <c r="F10" s="22">
        <v>50</v>
      </c>
      <c r="G10" s="82">
        <v>50</v>
      </c>
    </row>
    <row r="11" spans="1:7">
      <c r="A11" s="1" t="s">
        <v>12</v>
      </c>
      <c r="B11" s="20">
        <v>3859.32</v>
      </c>
      <c r="C11" s="20">
        <v>0</v>
      </c>
      <c r="D11" s="21">
        <v>0</v>
      </c>
      <c r="E11" s="33">
        <v>0</v>
      </c>
      <c r="F11" s="22">
        <v>0</v>
      </c>
      <c r="G11" s="82">
        <v>0</v>
      </c>
    </row>
    <row r="12" spans="1:7" ht="15.75" thickBot="1">
      <c r="A12" s="14" t="s">
        <v>24</v>
      </c>
      <c r="B12" s="23">
        <v>220.68</v>
      </c>
      <c r="C12" s="23">
        <v>0</v>
      </c>
      <c r="D12" s="24">
        <v>441</v>
      </c>
      <c r="E12" s="34">
        <v>282</v>
      </c>
      <c r="F12" s="25">
        <v>0</v>
      </c>
      <c r="G12" s="83">
        <v>0</v>
      </c>
    </row>
    <row r="13" spans="1:7" ht="15.75" thickBot="1">
      <c r="A13" s="15" t="s">
        <v>32</v>
      </c>
      <c r="B13" s="26">
        <f>SUM(B6:B12)</f>
        <v>32632.05</v>
      </c>
      <c r="C13" s="26">
        <f t="shared" ref="C13:G13" si="0">SUM(C6:C12)</f>
        <v>31545.370000000003</v>
      </c>
      <c r="D13" s="18">
        <f t="shared" si="0"/>
        <v>40945.479999999996</v>
      </c>
      <c r="E13" s="32">
        <f t="shared" si="0"/>
        <v>41959.24</v>
      </c>
      <c r="F13" s="19">
        <f t="shared" ref="F13" si="1">SUM(F6:F12)</f>
        <v>43842.12</v>
      </c>
      <c r="G13" s="79">
        <f t="shared" si="0"/>
        <v>34850</v>
      </c>
    </row>
    <row r="14" spans="1:7">
      <c r="A14" s="27"/>
      <c r="B14" s="28"/>
      <c r="C14" s="29"/>
      <c r="D14" s="30"/>
      <c r="E14" s="35"/>
      <c r="F14" s="31"/>
      <c r="G14" s="84"/>
    </row>
    <row r="15" spans="1:7">
      <c r="A15" s="10" t="s">
        <v>27</v>
      </c>
      <c r="B15" s="52"/>
      <c r="C15" s="52"/>
      <c r="D15" s="53"/>
      <c r="E15" s="54"/>
      <c r="F15" s="55"/>
      <c r="G15" s="85"/>
    </row>
    <row r="16" spans="1:7">
      <c r="A16" s="9" t="s">
        <v>38</v>
      </c>
      <c r="B16" s="56">
        <v>5460</v>
      </c>
      <c r="C16" s="56">
        <v>6578</v>
      </c>
      <c r="D16" s="57">
        <v>7488</v>
      </c>
      <c r="E16" s="58">
        <v>7488</v>
      </c>
      <c r="F16" s="59">
        <v>9094.7999999999993</v>
      </c>
      <c r="G16" s="86">
        <v>9500</v>
      </c>
    </row>
    <row r="17" spans="1:10">
      <c r="A17" s="9" t="s">
        <v>42</v>
      </c>
      <c r="B17" s="56">
        <v>0</v>
      </c>
      <c r="C17" s="56">
        <v>0</v>
      </c>
      <c r="D17" s="57">
        <v>0</v>
      </c>
      <c r="E17" s="58">
        <f>(E16-5000)*0.15</f>
        <v>373.2</v>
      </c>
      <c r="F17" s="59">
        <f>(F16-5000)*0.15</f>
        <v>614.21999999999991</v>
      </c>
      <c r="G17" s="86">
        <f>(G16-5000)*0.15</f>
        <v>675</v>
      </c>
    </row>
    <row r="18" spans="1:10">
      <c r="A18" s="9" t="s">
        <v>13</v>
      </c>
      <c r="B18" s="56">
        <v>480</v>
      </c>
      <c r="C18" s="56">
        <v>480</v>
      </c>
      <c r="D18" s="57">
        <v>480</v>
      </c>
      <c r="E18" s="58">
        <v>447</v>
      </c>
      <c r="F18" s="59">
        <v>447</v>
      </c>
      <c r="G18" s="86">
        <v>447</v>
      </c>
    </row>
    <row r="19" spans="1:10">
      <c r="A19" s="9" t="s">
        <v>33</v>
      </c>
      <c r="B19" s="56">
        <v>69</v>
      </c>
      <c r="C19" s="56">
        <v>552</v>
      </c>
      <c r="D19" s="57">
        <v>414</v>
      </c>
      <c r="E19" s="58">
        <v>493</v>
      </c>
      <c r="F19" s="59">
        <v>550</v>
      </c>
      <c r="G19" s="86">
        <v>575</v>
      </c>
    </row>
    <row r="20" spans="1:10">
      <c r="A20" s="9" t="s">
        <v>1</v>
      </c>
      <c r="B20" s="56">
        <v>410</v>
      </c>
      <c r="C20" s="56">
        <v>302</v>
      </c>
      <c r="D20" s="57">
        <v>302</v>
      </c>
      <c r="E20" s="58">
        <v>302</v>
      </c>
      <c r="F20" s="59">
        <v>502</v>
      </c>
      <c r="G20" s="86">
        <v>502</v>
      </c>
    </row>
    <row r="21" spans="1:10">
      <c r="A21" s="9" t="s">
        <v>14</v>
      </c>
      <c r="B21" s="56">
        <v>1388.79</v>
      </c>
      <c r="C21" s="56">
        <v>1057.5899999999999</v>
      </c>
      <c r="D21" s="57">
        <v>1146.0899999999999</v>
      </c>
      <c r="E21" s="58">
        <v>1009.78</v>
      </c>
      <c r="F21" s="59">
        <v>1050</v>
      </c>
      <c r="G21" s="86">
        <v>1100</v>
      </c>
    </row>
    <row r="22" spans="1:10">
      <c r="A22" s="9" t="s">
        <v>2</v>
      </c>
      <c r="B22" s="56">
        <v>3999.02</v>
      </c>
      <c r="C22" s="56">
        <v>40</v>
      </c>
      <c r="D22" s="57">
        <v>44.25</v>
      </c>
      <c r="E22" s="58">
        <v>606</v>
      </c>
      <c r="F22" s="59">
        <v>103</v>
      </c>
      <c r="G22" s="86">
        <v>110</v>
      </c>
    </row>
    <row r="23" spans="1:10">
      <c r="A23" s="9" t="s">
        <v>15</v>
      </c>
      <c r="B23" s="56">
        <v>120</v>
      </c>
      <c r="C23" s="56">
        <v>0</v>
      </c>
      <c r="D23" s="57">
        <v>360</v>
      </c>
      <c r="E23" s="58">
        <v>0</v>
      </c>
      <c r="F23" s="59">
        <v>360</v>
      </c>
      <c r="G23" s="86">
        <v>180</v>
      </c>
    </row>
    <row r="24" spans="1:10">
      <c r="A24" s="9" t="s">
        <v>3</v>
      </c>
      <c r="B24" s="56">
        <v>3382</v>
      </c>
      <c r="C24" s="56">
        <v>3384</v>
      </c>
      <c r="D24" s="57">
        <v>3384</v>
      </c>
      <c r="E24" s="58">
        <v>3384</v>
      </c>
      <c r="F24" s="59">
        <v>3384</v>
      </c>
      <c r="G24" s="86">
        <v>3384</v>
      </c>
    </row>
    <row r="25" spans="1:10">
      <c r="A25" s="9" t="s">
        <v>16</v>
      </c>
      <c r="B25" s="56">
        <v>1622</v>
      </c>
      <c r="C25" s="56">
        <v>1797.14</v>
      </c>
      <c r="D25" s="57">
        <v>1604.67</v>
      </c>
      <c r="E25" s="58">
        <v>1922.8</v>
      </c>
      <c r="F25" s="59">
        <v>2100</v>
      </c>
      <c r="G25" s="86">
        <v>2300</v>
      </c>
    </row>
    <row r="26" spans="1:10">
      <c r="A26" s="9" t="s">
        <v>17</v>
      </c>
      <c r="B26" s="56">
        <v>4615.26</v>
      </c>
      <c r="C26" s="56">
        <v>2234.27</v>
      </c>
      <c r="D26" s="57">
        <v>1820.98</v>
      </c>
      <c r="E26" s="58">
        <v>1092</v>
      </c>
      <c r="F26" s="59">
        <v>6000</v>
      </c>
      <c r="G26" s="86">
        <v>2000</v>
      </c>
    </row>
    <row r="27" spans="1:10">
      <c r="A27" s="9" t="s">
        <v>18</v>
      </c>
      <c r="B27" s="56">
        <v>2819.32</v>
      </c>
      <c r="C27" s="56">
        <v>102.9</v>
      </c>
      <c r="D27" s="57">
        <v>756</v>
      </c>
      <c r="E27" s="58">
        <v>3078</v>
      </c>
      <c r="F27" s="59">
        <v>750</v>
      </c>
      <c r="G27" s="86">
        <v>3750</v>
      </c>
    </row>
    <row r="28" spans="1:10">
      <c r="A28" s="9" t="s">
        <v>19</v>
      </c>
      <c r="B28" s="56">
        <v>2614.91</v>
      </c>
      <c r="C28" s="56">
        <v>2082.0500000000002</v>
      </c>
      <c r="D28" s="57">
        <v>2362.35</v>
      </c>
      <c r="E28" s="58">
        <v>2800.66</v>
      </c>
      <c r="F28" s="59">
        <v>2750</v>
      </c>
      <c r="G28" s="86">
        <v>2750</v>
      </c>
    </row>
    <row r="29" spans="1:10">
      <c r="A29" s="9" t="s">
        <v>36</v>
      </c>
      <c r="B29" s="56">
        <v>1760.08</v>
      </c>
      <c r="C29" s="56">
        <v>3364.48</v>
      </c>
      <c r="D29" s="57">
        <v>3712</v>
      </c>
      <c r="E29" s="58">
        <v>3768.42</v>
      </c>
      <c r="F29" s="59">
        <v>4014.46</v>
      </c>
      <c r="G29" s="86">
        <v>3900</v>
      </c>
    </row>
    <row r="30" spans="1:10">
      <c r="A30" s="9" t="s">
        <v>20</v>
      </c>
      <c r="B30" s="56">
        <v>16171.03</v>
      </c>
      <c r="C30" s="56">
        <v>1489.2</v>
      </c>
      <c r="D30" s="57">
        <v>2784.38</v>
      </c>
      <c r="E30" s="58">
        <v>3035.05</v>
      </c>
      <c r="F30" s="59">
        <v>3050</v>
      </c>
      <c r="G30" s="86">
        <v>3250</v>
      </c>
      <c r="J30" s="92"/>
    </row>
    <row r="31" spans="1:10">
      <c r="A31" s="9" t="s">
        <v>21</v>
      </c>
      <c r="B31" s="56">
        <v>718.54</v>
      </c>
      <c r="C31" s="56">
        <v>1030</v>
      </c>
      <c r="D31" s="57">
        <v>50</v>
      </c>
      <c r="E31" s="58">
        <v>1298</v>
      </c>
      <c r="F31" s="59">
        <v>500</v>
      </c>
      <c r="G31" s="86">
        <v>550</v>
      </c>
    </row>
    <row r="32" spans="1:10">
      <c r="A32" s="9" t="s">
        <v>22</v>
      </c>
      <c r="B32" s="56">
        <v>1507.5</v>
      </c>
      <c r="C32" s="56">
        <v>32</v>
      </c>
      <c r="D32" s="57">
        <v>1537.99</v>
      </c>
      <c r="E32" s="58">
        <v>3319</v>
      </c>
      <c r="F32" s="59">
        <v>500</v>
      </c>
      <c r="G32" s="86">
        <v>500</v>
      </c>
    </row>
    <row r="33" spans="1:7">
      <c r="A33" s="9" t="s">
        <v>23</v>
      </c>
      <c r="B33" s="56">
        <v>30</v>
      </c>
      <c r="C33" s="56">
        <v>0</v>
      </c>
      <c r="D33" s="57">
        <v>0</v>
      </c>
      <c r="E33" s="58">
        <v>0</v>
      </c>
      <c r="F33" s="59">
        <v>0</v>
      </c>
      <c r="G33" s="86">
        <v>0</v>
      </c>
    </row>
    <row r="34" spans="1:7" ht="15.75" thickBot="1">
      <c r="A34" s="14" t="s">
        <v>25</v>
      </c>
      <c r="B34" s="23">
        <v>220.68</v>
      </c>
      <c r="C34" s="23">
        <v>0</v>
      </c>
      <c r="D34" s="24">
        <v>441</v>
      </c>
      <c r="E34" s="34">
        <v>282</v>
      </c>
      <c r="F34" s="25">
        <v>0</v>
      </c>
      <c r="G34" s="83">
        <v>0</v>
      </c>
    </row>
    <row r="35" spans="1:7" s="77" customFormat="1" ht="14.25" thickBot="1">
      <c r="A35" s="16" t="s">
        <v>34</v>
      </c>
      <c r="B35" s="60">
        <f>SUM(B16:B34)</f>
        <v>47388.13</v>
      </c>
      <c r="C35" s="60">
        <f t="shared" ref="C35:G35" si="2">SUM(C16:C34)</f>
        <v>24525.63</v>
      </c>
      <c r="D35" s="61">
        <f t="shared" si="2"/>
        <v>28687.710000000003</v>
      </c>
      <c r="E35" s="62">
        <f t="shared" si="2"/>
        <v>34698.910000000003</v>
      </c>
      <c r="F35" s="63">
        <f t="shared" ref="F35" si="3">SUM(F16:F34)</f>
        <v>35769.479999999996</v>
      </c>
      <c r="G35" s="87">
        <f t="shared" si="2"/>
        <v>35473</v>
      </c>
    </row>
    <row r="36" spans="1:7" ht="15.75" thickBot="1">
      <c r="A36" s="17"/>
      <c r="B36" s="64"/>
      <c r="C36" s="64"/>
      <c r="D36" s="65"/>
      <c r="E36" s="66"/>
      <c r="F36" s="67"/>
      <c r="G36" s="88"/>
    </row>
    <row r="37" spans="1:7" ht="15.75" thickBot="1">
      <c r="A37" s="41" t="s">
        <v>35</v>
      </c>
      <c r="B37" s="68">
        <f t="shared" ref="B37:G37" si="4">(B3+B13)-B35</f>
        <v>17950.71</v>
      </c>
      <c r="C37" s="68">
        <f t="shared" si="4"/>
        <v>24970.45</v>
      </c>
      <c r="D37" s="68">
        <f t="shared" si="4"/>
        <v>37228.219999999987</v>
      </c>
      <c r="E37" s="69">
        <f t="shared" si="4"/>
        <v>44488.549999999988</v>
      </c>
      <c r="F37" s="70">
        <f t="shared" si="4"/>
        <v>52561.189999999988</v>
      </c>
      <c r="G37" s="89">
        <f t="shared" si="4"/>
        <v>51938.189999999988</v>
      </c>
    </row>
    <row r="38" spans="1:7">
      <c r="A38" s="42" t="s">
        <v>39</v>
      </c>
      <c r="B38" s="71">
        <f t="shared" ref="B38:E38" si="5">B37-B39</f>
        <v>13054.5</v>
      </c>
      <c r="C38" s="71">
        <f t="shared" si="5"/>
        <v>19208.550000000003</v>
      </c>
      <c r="D38" s="71">
        <f t="shared" si="5"/>
        <v>22845.329999999987</v>
      </c>
      <c r="E38" s="72">
        <f t="shared" si="5"/>
        <v>26106.669999999987</v>
      </c>
      <c r="F38" s="73">
        <f>F37-F39</f>
        <v>24908.629999999986</v>
      </c>
      <c r="G38" s="90">
        <f>G37-G39</f>
        <v>24285.629999999986</v>
      </c>
    </row>
    <row r="39" spans="1:7" ht="15.75" thickBot="1">
      <c r="A39" s="43" t="s">
        <v>40</v>
      </c>
      <c r="B39" s="74">
        <v>4896.21</v>
      </c>
      <c r="C39" s="74">
        <v>5761.9</v>
      </c>
      <c r="D39" s="74">
        <v>14382.89</v>
      </c>
      <c r="E39" s="75">
        <v>18381.88</v>
      </c>
      <c r="F39" s="76">
        <v>27652.560000000001</v>
      </c>
      <c r="G39" s="91">
        <v>27652.560000000001</v>
      </c>
    </row>
    <row r="40" spans="1:7">
      <c r="A40" s="5"/>
      <c r="B40" s="5"/>
      <c r="C40" s="5"/>
      <c r="D40" s="5"/>
      <c r="E40" s="5"/>
      <c r="F40" s="5"/>
      <c r="G40" s="5"/>
    </row>
    <row r="41" spans="1:7">
      <c r="A41" s="6" t="s">
        <v>4</v>
      </c>
      <c r="B41" s="7"/>
      <c r="C41" s="7"/>
      <c r="D41" s="7"/>
      <c r="E41" s="5"/>
      <c r="F41" s="5"/>
      <c r="G41" s="5"/>
    </row>
    <row r="42" spans="1:7">
      <c r="A42" s="93" t="s">
        <v>5</v>
      </c>
      <c r="B42" s="94"/>
      <c r="C42" s="94"/>
      <c r="D42" s="94"/>
      <c r="E42" s="94"/>
      <c r="F42" s="94"/>
      <c r="G42" s="94"/>
    </row>
    <row r="43" spans="1:7">
      <c r="A43" s="95" t="s">
        <v>6</v>
      </c>
      <c r="B43" s="96"/>
      <c r="C43" s="96"/>
      <c r="D43" s="96"/>
      <c r="E43" s="96"/>
      <c r="F43" s="96"/>
      <c r="G43" s="96"/>
    </row>
    <row r="44" spans="1:7">
      <c r="A44" s="100" t="s">
        <v>45</v>
      </c>
      <c r="B44" s="101"/>
      <c r="C44" s="101"/>
      <c r="D44" s="101"/>
      <c r="E44" s="101"/>
      <c r="F44" s="101"/>
      <c r="G44" s="101"/>
    </row>
    <row r="45" spans="1:7">
      <c r="A45" s="8"/>
      <c r="B45" s="7"/>
      <c r="C45" s="7"/>
      <c r="D45" s="7"/>
      <c r="E45" s="5"/>
      <c r="F45" s="5"/>
      <c r="G45" s="5"/>
    </row>
    <row r="46" spans="1:7">
      <c r="A46" s="11" t="s">
        <v>44</v>
      </c>
      <c r="B46" s="7"/>
      <c r="C46" s="7"/>
      <c r="D46" s="7"/>
      <c r="E46" s="5"/>
      <c r="F46" s="5"/>
      <c r="G46" s="5"/>
    </row>
    <row r="47" spans="1:7">
      <c r="A47" s="5"/>
      <c r="B47" s="5"/>
      <c r="C47" s="5"/>
      <c r="D47" s="5"/>
      <c r="E47" s="5"/>
      <c r="F47" s="5"/>
      <c r="G47" s="5"/>
    </row>
    <row r="48" spans="1:7">
      <c r="A48" s="5"/>
      <c r="B48" s="5"/>
      <c r="C48" s="5"/>
      <c r="D48" s="5"/>
      <c r="E48" s="5"/>
      <c r="F48" s="5"/>
      <c r="G48" s="5"/>
    </row>
    <row r="49" spans="1:7">
      <c r="A49" s="5"/>
      <c r="B49" s="5"/>
      <c r="C49" s="5"/>
      <c r="D49" s="5"/>
      <c r="E49" s="5"/>
      <c r="F49" s="5"/>
      <c r="G49" s="5"/>
    </row>
    <row r="50" spans="1:7">
      <c r="A50" s="5"/>
      <c r="B50" s="5"/>
      <c r="C50" s="5"/>
      <c r="D50" s="5"/>
      <c r="E50" s="5"/>
      <c r="F50" s="5"/>
      <c r="G50" s="5"/>
    </row>
    <row r="51" spans="1:7">
      <c r="A51" s="5"/>
      <c r="B51" s="5"/>
      <c r="C51" s="5"/>
      <c r="D51" s="5"/>
      <c r="E51" s="5"/>
      <c r="F51" s="5"/>
      <c r="G51" s="5"/>
    </row>
  </sheetData>
  <mergeCells count="3">
    <mergeCell ref="A42:G42"/>
    <mergeCell ref="A43:G43"/>
    <mergeCell ref="A1:G1"/>
  </mergeCells>
  <pageMargins left="0.27559055118110237" right="0.27559055118110237" top="0.35433070866141736" bottom="0.35433070866141736" header="0.31496062992125984" footer="0.31496062992125984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Budget-27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2025-12-12T12:52:14Z</cp:lastPrinted>
  <dcterms:created xsi:type="dcterms:W3CDTF">2025-11-05T12:48:09Z</dcterms:created>
  <dcterms:modified xsi:type="dcterms:W3CDTF">2026-04-10T11:40:17Z</dcterms:modified>
</cp:coreProperties>
</file>